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A_WORD\WIOA\MOU\PY 2018 (Jan 2018)\Meeting March 1\"/>
    </mc:Choice>
  </mc:AlternateContent>
  <bookViews>
    <workbookView xWindow="0" yWindow="0" windowWidth="21570" windowHeight="8070" tabRatio="804" firstSheet="1" activeTab="1"/>
  </bookViews>
  <sheets>
    <sheet name="Dist G" sheetId="12" state="hidden" r:id="rId1"/>
    <sheet name="FTE Gwd. Comp" sheetId="1" r:id="rId2"/>
    <sheet name="Dist E1" sheetId="23" state="hidden" r:id="rId3"/>
    <sheet name="FTE E1" sheetId="10" r:id="rId4"/>
    <sheet name="Dist L1" sheetId="24" state="hidden" r:id="rId5"/>
    <sheet name="FTE L1" sheetId="13" r:id="rId6"/>
    <sheet name="Dist M" sheetId="26" state="hidden" r:id="rId7"/>
    <sheet name="FTE M" sheetId="14" r:id="rId8"/>
    <sheet name="Dist N" sheetId="27" state="hidden" r:id="rId9"/>
    <sheet name="FTE N" sheetId="15" r:id="rId10"/>
    <sheet name="Dist S" sheetId="28" state="hidden" r:id="rId11"/>
    <sheet name="FTE S" sheetId="16" r:id="rId12"/>
    <sheet name="FTE -Total" sheetId="3" r:id="rId13"/>
    <sheet name="SF Loc 1" sheetId="2" state="hidden" r:id="rId14"/>
    <sheet name="SF Loc 2" sheetId="7" state="hidden" r:id="rId15"/>
    <sheet name="SF Loc 3" sheetId="8" state="hidden" r:id="rId16"/>
    <sheet name="SF - Total" sheetId="4" state="hidden" r:id="rId17"/>
  </sheets>
  <calcPr calcId="162913"/>
</workbook>
</file>

<file path=xl/calcChain.xml><?xml version="1.0" encoding="utf-8"?>
<calcChain xmlns="http://schemas.openxmlformats.org/spreadsheetml/2006/main">
  <c r="M12" i="15" l="1"/>
  <c r="B7" i="15" l="1"/>
  <c r="N41" i="3" l="1"/>
  <c r="M41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C39" i="3"/>
  <c r="N38" i="3"/>
  <c r="M38" i="3"/>
  <c r="L38" i="3"/>
  <c r="K38" i="3"/>
  <c r="J38" i="3"/>
  <c r="I38" i="3"/>
  <c r="H38" i="3"/>
  <c r="G38" i="3"/>
  <c r="F38" i="3"/>
  <c r="E38" i="3"/>
  <c r="D38" i="3"/>
  <c r="C38" i="3"/>
  <c r="N35" i="3"/>
  <c r="M35" i="3"/>
  <c r="L35" i="3"/>
  <c r="K35" i="3"/>
  <c r="J35" i="3"/>
  <c r="I35" i="3"/>
  <c r="H35" i="3"/>
  <c r="G35" i="3"/>
  <c r="F35" i="3"/>
  <c r="E35" i="3"/>
  <c r="D35" i="3"/>
  <c r="C35" i="3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I25" i="3"/>
  <c r="N24" i="3"/>
  <c r="M24" i="3"/>
  <c r="L24" i="3"/>
  <c r="K24" i="3"/>
  <c r="J24" i="3"/>
  <c r="I24" i="3"/>
  <c r="H24" i="3"/>
  <c r="G24" i="3"/>
  <c r="F24" i="3"/>
  <c r="E24" i="3"/>
  <c r="D24" i="3"/>
  <c r="C24" i="3"/>
  <c r="N20" i="3"/>
  <c r="M20" i="3"/>
  <c r="L20" i="3"/>
  <c r="K20" i="3"/>
  <c r="J20" i="3"/>
  <c r="I20" i="3"/>
  <c r="H20" i="3"/>
  <c r="G20" i="3"/>
  <c r="F20" i="3"/>
  <c r="E20" i="3"/>
  <c r="D20" i="3"/>
  <c r="C20" i="3"/>
  <c r="N17" i="3"/>
  <c r="M17" i="3"/>
  <c r="L17" i="3"/>
  <c r="K17" i="3"/>
  <c r="J17" i="3"/>
  <c r="I17" i="3"/>
  <c r="H17" i="3"/>
  <c r="G17" i="3"/>
  <c r="F17" i="3"/>
  <c r="E17" i="3"/>
  <c r="D17" i="3"/>
  <c r="C17" i="3"/>
  <c r="B51" i="3"/>
  <c r="B50" i="3"/>
  <c r="B49" i="3"/>
  <c r="B45" i="3"/>
  <c r="B44" i="3"/>
  <c r="B43" i="3"/>
  <c r="B41" i="3"/>
  <c r="B40" i="3"/>
  <c r="B39" i="3"/>
  <c r="B38" i="3"/>
  <c r="B33" i="3"/>
  <c r="B32" i="3"/>
  <c r="B31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I38" i="16"/>
  <c r="I41" i="16" s="1"/>
  <c r="I39" i="16"/>
  <c r="I40" i="16"/>
  <c r="I43" i="16"/>
  <c r="I49" i="16" s="1"/>
  <c r="I51" i="16" s="1"/>
  <c r="I44" i="16"/>
  <c r="I45" i="16"/>
  <c r="I50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31" i="16"/>
  <c r="I32" i="16"/>
  <c r="I33" i="16"/>
  <c r="I38" i="15"/>
  <c r="I41" i="15" s="1"/>
  <c r="I39" i="15"/>
  <c r="I40" i="15"/>
  <c r="I43" i="15"/>
  <c r="I44" i="15"/>
  <c r="I45" i="15"/>
  <c r="I49" i="15"/>
  <c r="I50" i="15"/>
  <c r="I51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31" i="15"/>
  <c r="I32" i="15"/>
  <c r="I33" i="15"/>
  <c r="I38" i="14"/>
  <c r="I41" i="14" s="1"/>
  <c r="I39" i="14"/>
  <c r="I40" i="14"/>
  <c r="I43" i="14"/>
  <c r="I44" i="14"/>
  <c r="I45" i="14"/>
  <c r="I49" i="14"/>
  <c r="I50" i="14"/>
  <c r="I5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31" i="14"/>
  <c r="I33" i="14" s="1"/>
  <c r="I32" i="14"/>
  <c r="I38" i="13"/>
  <c r="I41" i="13" s="1"/>
  <c r="I39" i="13"/>
  <c r="I40" i="13"/>
  <c r="I43" i="13"/>
  <c r="I44" i="13"/>
  <c r="I45" i="13"/>
  <c r="I49" i="13"/>
  <c r="I50" i="13"/>
  <c r="I5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2" i="3" s="1"/>
  <c r="I23" i="13"/>
  <c r="I24" i="13"/>
  <c r="I25" i="13"/>
  <c r="I26" i="13"/>
  <c r="I27" i="13"/>
  <c r="I28" i="13"/>
  <c r="I31" i="13"/>
  <c r="I32" i="13"/>
  <c r="I33" i="13"/>
  <c r="I38" i="10"/>
  <c r="I41" i="10" s="1"/>
  <c r="I39" i="10"/>
  <c r="I40" i="10"/>
  <c r="I43" i="10"/>
  <c r="I49" i="10" s="1"/>
  <c r="I51" i="10" s="1"/>
  <c r="I44" i="10"/>
  <c r="I45" i="10"/>
  <c r="I50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31" i="10"/>
  <c r="I32" i="10"/>
  <c r="I33" i="10"/>
  <c r="I38" i="1"/>
  <c r="I41" i="1" s="1"/>
  <c r="I39" i="1"/>
  <c r="I40" i="1"/>
  <c r="I36" i="1"/>
  <c r="I31" i="1"/>
  <c r="I32" i="1"/>
  <c r="I33" i="1" s="1"/>
  <c r="I21" i="1"/>
  <c r="I22" i="1"/>
  <c r="I23" i="1"/>
  <c r="I24" i="1"/>
  <c r="I25" i="1"/>
  <c r="I26" i="1"/>
  <c r="I27" i="1"/>
  <c r="I28" i="1"/>
  <c r="I28" i="3" s="1"/>
  <c r="I10" i="1"/>
  <c r="I10" i="3" s="1"/>
  <c r="I11" i="1"/>
  <c r="I12" i="1"/>
  <c r="I13" i="1"/>
  <c r="I14" i="1"/>
  <c r="I15" i="1"/>
  <c r="I16" i="1"/>
  <c r="I16" i="3" s="1"/>
  <c r="I17" i="1"/>
  <c r="I18" i="1"/>
  <c r="I19" i="1"/>
  <c r="I7" i="1"/>
  <c r="I19" i="3" l="1"/>
  <c r="I29" i="16"/>
  <c r="I47" i="16" s="1"/>
  <c r="I11" i="3"/>
  <c r="I23" i="3"/>
  <c r="I15" i="3"/>
  <c r="I29" i="15"/>
  <c r="I47" i="15" s="1"/>
  <c r="I14" i="3"/>
  <c r="I12" i="3"/>
  <c r="I18" i="3"/>
  <c r="I13" i="3"/>
  <c r="I29" i="14"/>
  <c r="I47" i="14" s="1"/>
  <c r="I29" i="13"/>
  <c r="I47" i="13" s="1"/>
  <c r="I21" i="3"/>
  <c r="I29" i="10"/>
  <c r="I47" i="10" s="1"/>
  <c r="I29" i="1"/>
  <c r="B7" i="13"/>
  <c r="B7" i="10"/>
  <c r="J40" i="27"/>
  <c r="J39" i="27"/>
  <c r="J38" i="27"/>
  <c r="J28" i="27"/>
  <c r="J27" i="27"/>
  <c r="J26" i="27"/>
  <c r="J25" i="27"/>
  <c r="J24" i="27"/>
  <c r="J23" i="27"/>
  <c r="J22" i="27"/>
  <c r="J21" i="27"/>
  <c r="J17" i="27"/>
  <c r="J16" i="27"/>
  <c r="J15" i="27"/>
  <c r="J14" i="27"/>
  <c r="J13" i="27"/>
  <c r="J12" i="27"/>
  <c r="J11" i="27"/>
  <c r="G40" i="27"/>
  <c r="G39" i="27"/>
  <c r="G38" i="27"/>
  <c r="G28" i="27"/>
  <c r="G27" i="27"/>
  <c r="G26" i="27"/>
  <c r="G25" i="27"/>
  <c r="G24" i="27"/>
  <c r="G23" i="27"/>
  <c r="G22" i="27"/>
  <c r="G21" i="27"/>
  <c r="G12" i="27"/>
  <c r="G13" i="27" s="1"/>
  <c r="G14" i="27" s="1"/>
  <c r="G15" i="27" s="1"/>
  <c r="G16" i="27" s="1"/>
  <c r="G17" i="27" s="1"/>
  <c r="G11" i="27"/>
  <c r="I29" i="3" l="1"/>
  <c r="I47" i="1"/>
  <c r="I47" i="3" s="1"/>
  <c r="E40" i="24"/>
  <c r="E39" i="24"/>
  <c r="E38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J40" i="24"/>
  <c r="J39" i="24"/>
  <c r="J38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C40" i="24"/>
  <c r="C39" i="24"/>
  <c r="C38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M36" i="1"/>
  <c r="L36" i="1"/>
  <c r="K36" i="1"/>
  <c r="J36" i="1"/>
  <c r="H36" i="1"/>
  <c r="G36" i="1"/>
  <c r="F36" i="1"/>
  <c r="D36" i="1"/>
  <c r="G7" i="1"/>
  <c r="F7" i="1"/>
  <c r="E7" i="1"/>
  <c r="D7" i="1"/>
  <c r="C7" i="1"/>
  <c r="G40" i="12" l="1"/>
  <c r="G39" i="12"/>
  <c r="G38" i="12"/>
  <c r="F40" i="12"/>
  <c r="F39" i="12"/>
  <c r="F38" i="12"/>
  <c r="E40" i="12"/>
  <c r="E39" i="12"/>
  <c r="E36" i="1" s="1"/>
  <c r="E38" i="12"/>
  <c r="D40" i="12"/>
  <c r="D39" i="12"/>
  <c r="D38" i="12"/>
  <c r="G28" i="12"/>
  <c r="G27" i="12"/>
  <c r="G26" i="12"/>
  <c r="G25" i="12"/>
  <c r="G24" i="12"/>
  <c r="G23" i="12"/>
  <c r="G22" i="12"/>
  <c r="G21" i="12"/>
  <c r="G17" i="12"/>
  <c r="G16" i="12"/>
  <c r="G15" i="12"/>
  <c r="G14" i="12"/>
  <c r="G13" i="12"/>
  <c r="G12" i="12"/>
  <c r="G11" i="12"/>
  <c r="F28" i="12"/>
  <c r="F27" i="12"/>
  <c r="F26" i="12"/>
  <c r="F25" i="12"/>
  <c r="F24" i="12"/>
  <c r="F23" i="12"/>
  <c r="F22" i="12"/>
  <c r="F21" i="12"/>
  <c r="E28" i="12"/>
  <c r="E27" i="12"/>
  <c r="E26" i="12"/>
  <c r="E25" i="12"/>
  <c r="E24" i="12"/>
  <c r="E23" i="12"/>
  <c r="E22" i="12"/>
  <c r="E21" i="12"/>
  <c r="E17" i="12"/>
  <c r="E16" i="12"/>
  <c r="E15" i="12"/>
  <c r="E14" i="12"/>
  <c r="E13" i="12"/>
  <c r="E12" i="12"/>
  <c r="E11" i="12"/>
  <c r="D28" i="12"/>
  <c r="D27" i="12"/>
  <c r="D26" i="12"/>
  <c r="D25" i="12"/>
  <c r="D24" i="12"/>
  <c r="D23" i="12"/>
  <c r="D22" i="12"/>
  <c r="D21" i="12"/>
  <c r="D17" i="12"/>
  <c r="D16" i="12"/>
  <c r="D15" i="12"/>
  <c r="D14" i="12"/>
  <c r="D13" i="12"/>
  <c r="D12" i="12"/>
  <c r="D11" i="12"/>
  <c r="C28" i="12"/>
  <c r="C27" i="12"/>
  <c r="C26" i="12"/>
  <c r="C25" i="12"/>
  <c r="C24" i="12"/>
  <c r="C23" i="12"/>
  <c r="C22" i="12"/>
  <c r="C21" i="12"/>
  <c r="C17" i="12"/>
  <c r="C16" i="12"/>
  <c r="C15" i="12"/>
  <c r="C14" i="12"/>
  <c r="C13" i="12"/>
  <c r="C12" i="12"/>
  <c r="C11" i="12"/>
  <c r="N45" i="16" l="1"/>
  <c r="M45" i="16"/>
  <c r="L45" i="16"/>
  <c r="K45" i="16"/>
  <c r="J45" i="16"/>
  <c r="H45" i="16"/>
  <c r="G45" i="16"/>
  <c r="F45" i="16"/>
  <c r="E45" i="16"/>
  <c r="D45" i="16"/>
  <c r="C45" i="16"/>
  <c r="B45" i="16"/>
  <c r="B45" i="15"/>
  <c r="N45" i="14"/>
  <c r="M45" i="14"/>
  <c r="L45" i="14"/>
  <c r="K45" i="14"/>
  <c r="J45" i="14"/>
  <c r="H45" i="14"/>
  <c r="G45" i="14"/>
  <c r="F45" i="14"/>
  <c r="E45" i="14"/>
  <c r="D45" i="14"/>
  <c r="C45" i="14"/>
  <c r="B45" i="14"/>
  <c r="N45" i="13"/>
  <c r="M45" i="13"/>
  <c r="L45" i="13"/>
  <c r="K45" i="13"/>
  <c r="J45" i="13"/>
  <c r="H45" i="13"/>
  <c r="G45" i="13"/>
  <c r="F45" i="13"/>
  <c r="E45" i="13"/>
  <c r="D45" i="13"/>
  <c r="C45" i="13"/>
  <c r="B45" i="13"/>
  <c r="N45" i="10"/>
  <c r="M45" i="10"/>
  <c r="L45" i="10"/>
  <c r="K45" i="10"/>
  <c r="J45" i="10"/>
  <c r="H45" i="10"/>
  <c r="G45" i="10"/>
  <c r="F45" i="10"/>
  <c r="E45" i="10"/>
  <c r="D45" i="10"/>
  <c r="C45" i="10"/>
  <c r="B45" i="10"/>
  <c r="N32" i="16"/>
  <c r="M32" i="16"/>
  <c r="M33" i="16" s="1"/>
  <c r="L32" i="16"/>
  <c r="K32" i="16"/>
  <c r="J32" i="16"/>
  <c r="H32" i="16"/>
  <c r="G32" i="16"/>
  <c r="F32" i="16"/>
  <c r="E32" i="16"/>
  <c r="D32" i="16"/>
  <c r="D33" i="16" s="1"/>
  <c r="C32" i="16"/>
  <c r="N31" i="16"/>
  <c r="N33" i="16" s="1"/>
  <c r="M31" i="16"/>
  <c r="L31" i="16"/>
  <c r="L33" i="16" s="1"/>
  <c r="K31" i="16"/>
  <c r="K33" i="16" s="1"/>
  <c r="J31" i="16"/>
  <c r="J33" i="16" s="1"/>
  <c r="H31" i="16"/>
  <c r="G31" i="16"/>
  <c r="G33" i="16" s="1"/>
  <c r="F31" i="16"/>
  <c r="E31" i="16"/>
  <c r="E33" i="16" s="1"/>
  <c r="D31" i="16"/>
  <c r="C31" i="16"/>
  <c r="C33" i="16" s="1"/>
  <c r="N32" i="15"/>
  <c r="M32" i="15"/>
  <c r="L32" i="15"/>
  <c r="K32" i="15"/>
  <c r="J32" i="15"/>
  <c r="H32" i="15"/>
  <c r="G32" i="15"/>
  <c r="F32" i="15"/>
  <c r="E32" i="15"/>
  <c r="D32" i="15"/>
  <c r="C32" i="15"/>
  <c r="N31" i="15"/>
  <c r="M31" i="15"/>
  <c r="L31" i="15"/>
  <c r="K31" i="15"/>
  <c r="J31" i="15"/>
  <c r="H31" i="15"/>
  <c r="G31" i="15"/>
  <c r="F31" i="15"/>
  <c r="E31" i="15"/>
  <c r="D31" i="15"/>
  <c r="C31" i="15"/>
  <c r="N32" i="14"/>
  <c r="M32" i="14"/>
  <c r="L32" i="14"/>
  <c r="K32" i="14"/>
  <c r="J32" i="14"/>
  <c r="H32" i="14"/>
  <c r="G32" i="14"/>
  <c r="F32" i="14"/>
  <c r="E32" i="14"/>
  <c r="D32" i="14"/>
  <c r="C32" i="14"/>
  <c r="N31" i="14"/>
  <c r="M31" i="14"/>
  <c r="L31" i="14"/>
  <c r="K31" i="14"/>
  <c r="J31" i="14"/>
  <c r="H31" i="14"/>
  <c r="G31" i="14"/>
  <c r="F31" i="14"/>
  <c r="E31" i="14"/>
  <c r="D31" i="14"/>
  <c r="C31" i="14"/>
  <c r="N32" i="13"/>
  <c r="M32" i="13"/>
  <c r="L32" i="13"/>
  <c r="K32" i="13"/>
  <c r="J32" i="13"/>
  <c r="H32" i="13"/>
  <c r="G32" i="13"/>
  <c r="F32" i="13"/>
  <c r="E32" i="13"/>
  <c r="D32" i="13"/>
  <c r="C32" i="13"/>
  <c r="N31" i="13"/>
  <c r="M31" i="13"/>
  <c r="L31" i="13"/>
  <c r="K31" i="13"/>
  <c r="J31" i="13"/>
  <c r="J33" i="13" s="1"/>
  <c r="H31" i="13"/>
  <c r="G31" i="13"/>
  <c r="F31" i="13"/>
  <c r="E31" i="13"/>
  <c r="E33" i="13" s="1"/>
  <c r="D31" i="13"/>
  <c r="C31" i="13"/>
  <c r="N32" i="10"/>
  <c r="M32" i="10"/>
  <c r="L32" i="10"/>
  <c r="K32" i="10"/>
  <c r="J32" i="10"/>
  <c r="H32" i="10"/>
  <c r="G32" i="10"/>
  <c r="F32" i="10"/>
  <c r="E32" i="10"/>
  <c r="D32" i="10"/>
  <c r="C32" i="10"/>
  <c r="N31" i="10"/>
  <c r="M31" i="10"/>
  <c r="M33" i="10" s="1"/>
  <c r="L31" i="10"/>
  <c r="L33" i="10" s="1"/>
  <c r="K31" i="10"/>
  <c r="J31" i="10"/>
  <c r="H31" i="10"/>
  <c r="H33" i="10" s="1"/>
  <c r="G31" i="10"/>
  <c r="G33" i="10" s="1"/>
  <c r="F31" i="10"/>
  <c r="E31" i="10"/>
  <c r="D31" i="10"/>
  <c r="D33" i="10" s="1"/>
  <c r="C31" i="10"/>
  <c r="C33" i="10" s="1"/>
  <c r="N31" i="1"/>
  <c r="M31" i="1"/>
  <c r="L31" i="1"/>
  <c r="K31" i="1"/>
  <c r="J31" i="1"/>
  <c r="H31" i="1"/>
  <c r="G31" i="1"/>
  <c r="F31" i="1"/>
  <c r="E31" i="1"/>
  <c r="D31" i="1"/>
  <c r="C31" i="1"/>
  <c r="C32" i="1"/>
  <c r="D32" i="1"/>
  <c r="E32" i="1"/>
  <c r="F32" i="1"/>
  <c r="G32" i="1"/>
  <c r="H32" i="1"/>
  <c r="J32" i="1"/>
  <c r="K32" i="1"/>
  <c r="L32" i="1"/>
  <c r="M32" i="1"/>
  <c r="N32" i="1"/>
  <c r="B41" i="16"/>
  <c r="B41" i="15"/>
  <c r="B41" i="14"/>
  <c r="B41" i="13"/>
  <c r="B41" i="10"/>
  <c r="H33" i="16"/>
  <c r="F33" i="16"/>
  <c r="B33" i="16"/>
  <c r="B33" i="15"/>
  <c r="B33" i="14"/>
  <c r="N33" i="13"/>
  <c r="B33" i="13"/>
  <c r="B33" i="10"/>
  <c r="F33" i="13" l="1"/>
  <c r="E33" i="10"/>
  <c r="J33" i="10"/>
  <c r="N33" i="10"/>
  <c r="K33" i="10"/>
  <c r="F33" i="10"/>
  <c r="K33" i="13"/>
  <c r="H33" i="13"/>
  <c r="G33" i="13"/>
  <c r="D33" i="13"/>
  <c r="M33" i="13"/>
  <c r="C33" i="13"/>
  <c r="L33" i="13"/>
  <c r="N7" i="16"/>
  <c r="M7" i="16"/>
  <c r="J7" i="16"/>
  <c r="N7" i="15"/>
  <c r="M7" i="15"/>
  <c r="C7" i="15"/>
  <c r="N7" i="14"/>
  <c r="M7" i="14"/>
  <c r="B1" i="3"/>
  <c r="N40" i="16"/>
  <c r="M40" i="16"/>
  <c r="L40" i="16"/>
  <c r="K40" i="16"/>
  <c r="J40" i="16"/>
  <c r="H40" i="16"/>
  <c r="G40" i="16"/>
  <c r="F40" i="16"/>
  <c r="E40" i="16"/>
  <c r="D40" i="16"/>
  <c r="C40" i="16"/>
  <c r="N39" i="16"/>
  <c r="M39" i="16"/>
  <c r="L39" i="16"/>
  <c r="K39" i="16"/>
  <c r="J39" i="16"/>
  <c r="H39" i="16"/>
  <c r="G39" i="16"/>
  <c r="F39" i="16"/>
  <c r="E39" i="16"/>
  <c r="D39" i="16"/>
  <c r="C39" i="16"/>
  <c r="N38" i="16"/>
  <c r="M38" i="16"/>
  <c r="L38" i="16"/>
  <c r="L41" i="16" s="1"/>
  <c r="K38" i="16"/>
  <c r="K41" i="16" s="1"/>
  <c r="J38" i="16"/>
  <c r="H38" i="16"/>
  <c r="G38" i="16"/>
  <c r="G41" i="16" s="1"/>
  <c r="F38" i="16"/>
  <c r="F41" i="16" s="1"/>
  <c r="E38" i="16"/>
  <c r="D38" i="16"/>
  <c r="C38" i="16"/>
  <c r="C41" i="16" s="1"/>
  <c r="N40" i="14"/>
  <c r="M40" i="14"/>
  <c r="L40" i="14"/>
  <c r="K40" i="14"/>
  <c r="J40" i="14"/>
  <c r="H40" i="14"/>
  <c r="G40" i="14"/>
  <c r="F40" i="14"/>
  <c r="E40" i="14"/>
  <c r="D40" i="14"/>
  <c r="C40" i="14"/>
  <c r="N38" i="14"/>
  <c r="M38" i="14"/>
  <c r="L38" i="14"/>
  <c r="K38" i="14"/>
  <c r="J38" i="14"/>
  <c r="H38" i="14"/>
  <c r="G38" i="14"/>
  <c r="F38" i="14"/>
  <c r="E38" i="14"/>
  <c r="D38" i="14"/>
  <c r="C38" i="14"/>
  <c r="C11" i="14"/>
  <c r="D11" i="14"/>
  <c r="E11" i="14"/>
  <c r="F11" i="14"/>
  <c r="G11" i="14"/>
  <c r="H11" i="14"/>
  <c r="J11" i="14"/>
  <c r="K11" i="14"/>
  <c r="L11" i="14"/>
  <c r="M11" i="14"/>
  <c r="N11" i="14"/>
  <c r="C12" i="14"/>
  <c r="D12" i="14"/>
  <c r="E12" i="14"/>
  <c r="F12" i="14"/>
  <c r="G12" i="14"/>
  <c r="H12" i="14"/>
  <c r="J12" i="14"/>
  <c r="K12" i="14"/>
  <c r="L12" i="14"/>
  <c r="M12" i="14"/>
  <c r="N12" i="14"/>
  <c r="C13" i="14"/>
  <c r="D13" i="14"/>
  <c r="E13" i="14"/>
  <c r="F13" i="14"/>
  <c r="G13" i="14"/>
  <c r="H13" i="14"/>
  <c r="J13" i="14"/>
  <c r="K13" i="14"/>
  <c r="L13" i="14"/>
  <c r="M13" i="14"/>
  <c r="N13" i="14"/>
  <c r="C14" i="14"/>
  <c r="D14" i="14"/>
  <c r="E14" i="14"/>
  <c r="F14" i="14"/>
  <c r="G14" i="14"/>
  <c r="H14" i="14"/>
  <c r="J14" i="14"/>
  <c r="K14" i="14"/>
  <c r="L14" i="14"/>
  <c r="M14" i="14"/>
  <c r="N14" i="14"/>
  <c r="C15" i="14"/>
  <c r="D15" i="14"/>
  <c r="E15" i="14"/>
  <c r="F15" i="14"/>
  <c r="G15" i="14"/>
  <c r="H15" i="14"/>
  <c r="J15" i="14"/>
  <c r="K15" i="14"/>
  <c r="L15" i="14"/>
  <c r="M15" i="14"/>
  <c r="N15" i="14"/>
  <c r="C16" i="14"/>
  <c r="D16" i="14"/>
  <c r="E16" i="14"/>
  <c r="F16" i="14"/>
  <c r="G16" i="14"/>
  <c r="H16" i="14"/>
  <c r="J16" i="14"/>
  <c r="K16" i="14"/>
  <c r="L16" i="14"/>
  <c r="M16" i="14"/>
  <c r="N16" i="14"/>
  <c r="C17" i="14"/>
  <c r="D17" i="14"/>
  <c r="E17" i="14"/>
  <c r="F17" i="14"/>
  <c r="G17" i="14"/>
  <c r="H17" i="14"/>
  <c r="J17" i="14"/>
  <c r="K17" i="14"/>
  <c r="L17" i="14"/>
  <c r="M17" i="14"/>
  <c r="N17" i="14"/>
  <c r="C18" i="14"/>
  <c r="D18" i="14"/>
  <c r="E18" i="14"/>
  <c r="F18" i="14"/>
  <c r="G18" i="14"/>
  <c r="H18" i="14"/>
  <c r="J18" i="14"/>
  <c r="K18" i="14"/>
  <c r="L18" i="14"/>
  <c r="M18" i="14"/>
  <c r="N18" i="14"/>
  <c r="C19" i="14"/>
  <c r="D19" i="14"/>
  <c r="E19" i="14"/>
  <c r="F19" i="14"/>
  <c r="G19" i="14"/>
  <c r="H19" i="14"/>
  <c r="J19" i="14"/>
  <c r="K19" i="14"/>
  <c r="L19" i="14"/>
  <c r="M19" i="14"/>
  <c r="N19" i="14"/>
  <c r="C20" i="14"/>
  <c r="D20" i="14"/>
  <c r="E20" i="14"/>
  <c r="F20" i="14"/>
  <c r="G20" i="14"/>
  <c r="H20" i="14"/>
  <c r="J20" i="14"/>
  <c r="K20" i="14"/>
  <c r="L20" i="14"/>
  <c r="M20" i="14"/>
  <c r="N20" i="14"/>
  <c r="C21" i="14"/>
  <c r="D21" i="14"/>
  <c r="E21" i="14"/>
  <c r="F21" i="14"/>
  <c r="G21" i="14"/>
  <c r="H21" i="14"/>
  <c r="J21" i="14"/>
  <c r="K21" i="14"/>
  <c r="L21" i="14"/>
  <c r="M21" i="14"/>
  <c r="N21" i="14"/>
  <c r="C22" i="14"/>
  <c r="D22" i="14"/>
  <c r="E22" i="14"/>
  <c r="F22" i="14"/>
  <c r="G22" i="14"/>
  <c r="H22" i="14"/>
  <c r="J22" i="14"/>
  <c r="K22" i="14"/>
  <c r="L22" i="14"/>
  <c r="M22" i="14"/>
  <c r="N22" i="14"/>
  <c r="C23" i="14"/>
  <c r="D23" i="14"/>
  <c r="E23" i="14"/>
  <c r="F23" i="14"/>
  <c r="G23" i="14"/>
  <c r="H23" i="14"/>
  <c r="J23" i="14"/>
  <c r="K23" i="14"/>
  <c r="L23" i="14"/>
  <c r="M23" i="14"/>
  <c r="N23" i="14"/>
  <c r="C24" i="14"/>
  <c r="D24" i="14"/>
  <c r="E24" i="14"/>
  <c r="F24" i="14"/>
  <c r="G24" i="14"/>
  <c r="H24" i="14"/>
  <c r="J24" i="14"/>
  <c r="K24" i="14"/>
  <c r="L24" i="14"/>
  <c r="M24" i="14"/>
  <c r="N24" i="14"/>
  <c r="C25" i="14"/>
  <c r="D25" i="14"/>
  <c r="E25" i="14"/>
  <c r="F25" i="14"/>
  <c r="G25" i="14"/>
  <c r="H25" i="14"/>
  <c r="J25" i="14"/>
  <c r="K25" i="14"/>
  <c r="L25" i="14"/>
  <c r="M25" i="14"/>
  <c r="N25" i="14"/>
  <c r="C26" i="14"/>
  <c r="D26" i="14"/>
  <c r="E26" i="14"/>
  <c r="F26" i="14"/>
  <c r="G26" i="14"/>
  <c r="H26" i="14"/>
  <c r="J26" i="14"/>
  <c r="K26" i="14"/>
  <c r="L26" i="14"/>
  <c r="M26" i="14"/>
  <c r="N26" i="14"/>
  <c r="C27" i="14"/>
  <c r="D27" i="14"/>
  <c r="E27" i="14"/>
  <c r="F27" i="14"/>
  <c r="G27" i="14"/>
  <c r="H27" i="14"/>
  <c r="J27" i="14"/>
  <c r="K27" i="14"/>
  <c r="L27" i="14"/>
  <c r="M27" i="14"/>
  <c r="N27" i="14"/>
  <c r="C28" i="14"/>
  <c r="D28" i="14"/>
  <c r="E28" i="14"/>
  <c r="F28" i="14"/>
  <c r="G28" i="14"/>
  <c r="H28" i="14"/>
  <c r="J28" i="14"/>
  <c r="K28" i="14"/>
  <c r="L28" i="14"/>
  <c r="M28" i="14"/>
  <c r="N28" i="14"/>
  <c r="N40" i="10"/>
  <c r="M40" i="10"/>
  <c r="L40" i="10"/>
  <c r="K40" i="10"/>
  <c r="J40" i="10"/>
  <c r="H40" i="10"/>
  <c r="G40" i="10"/>
  <c r="F40" i="10"/>
  <c r="E40" i="10"/>
  <c r="D40" i="10"/>
  <c r="C40" i="10"/>
  <c r="N38" i="10"/>
  <c r="M38" i="10"/>
  <c r="L38" i="10"/>
  <c r="K38" i="10"/>
  <c r="J38" i="10"/>
  <c r="H38" i="10"/>
  <c r="G38" i="10"/>
  <c r="F38" i="10"/>
  <c r="E38" i="10"/>
  <c r="D38" i="10"/>
  <c r="C38" i="10"/>
  <c r="D41" i="16" l="1"/>
  <c r="H41" i="16"/>
  <c r="M41" i="16"/>
  <c r="E41" i="16"/>
  <c r="J41" i="16"/>
  <c r="N41" i="16"/>
  <c r="M7" i="1"/>
  <c r="L7" i="1"/>
  <c r="K7" i="1"/>
  <c r="J7" i="1"/>
  <c r="H7" i="1"/>
  <c r="T28" i="13" l="1"/>
  <c r="M40" i="23"/>
  <c r="M39" i="23"/>
  <c r="M38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40" i="12"/>
  <c r="M39" i="12"/>
  <c r="M38" i="12"/>
  <c r="M28" i="12"/>
  <c r="M27" i="12"/>
  <c r="M26" i="12"/>
  <c r="M25" i="12"/>
  <c r="M24" i="12"/>
  <c r="M23" i="12"/>
  <c r="M22" i="12"/>
  <c r="M21" i="12"/>
  <c r="M16" i="12"/>
  <c r="M15" i="12"/>
  <c r="M14" i="12"/>
  <c r="M13" i="12"/>
  <c r="M12" i="12"/>
  <c r="M11" i="12"/>
  <c r="C39" i="12" l="1"/>
  <c r="C36" i="1" s="1"/>
  <c r="B36" i="1" s="1"/>
  <c r="C40" i="12"/>
  <c r="C38" i="12"/>
  <c r="B20" i="24"/>
  <c r="B20" i="23"/>
  <c r="B10" i="28"/>
  <c r="B10" i="27"/>
  <c r="B10" i="26"/>
  <c r="B40" i="24"/>
  <c r="B39" i="24"/>
  <c r="B38" i="24"/>
  <c r="B28" i="24"/>
  <c r="B27" i="24"/>
  <c r="B26" i="24"/>
  <c r="B25" i="24"/>
  <c r="B24" i="24"/>
  <c r="B23" i="24"/>
  <c r="B22" i="24"/>
  <c r="B21" i="24"/>
  <c r="B19" i="24"/>
  <c r="B18" i="24"/>
  <c r="B17" i="24"/>
  <c r="B16" i="24"/>
  <c r="B15" i="24"/>
  <c r="B14" i="24"/>
  <c r="B13" i="24"/>
  <c r="B12" i="24"/>
  <c r="B11" i="24"/>
  <c r="B10" i="24"/>
  <c r="B40" i="23"/>
  <c r="B39" i="23"/>
  <c r="B38" i="23"/>
  <c r="B28" i="23"/>
  <c r="B27" i="23"/>
  <c r="B26" i="23"/>
  <c r="B25" i="23"/>
  <c r="B24" i="23"/>
  <c r="B23" i="23"/>
  <c r="B22" i="23"/>
  <c r="B21" i="23"/>
  <c r="B19" i="23"/>
  <c r="B18" i="23"/>
  <c r="B17" i="23"/>
  <c r="B16" i="23"/>
  <c r="B15" i="23"/>
  <c r="B14" i="23"/>
  <c r="B13" i="23"/>
  <c r="B12" i="23"/>
  <c r="B11" i="23"/>
  <c r="B10" i="23"/>
  <c r="N40" i="28"/>
  <c r="N38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M12" i="28"/>
  <c r="M13" i="28" s="1"/>
  <c r="M14" i="28" s="1"/>
  <c r="M15" i="28" s="1"/>
  <c r="M16" i="28" s="1"/>
  <c r="M17" i="28" s="1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M28" i="28" s="1"/>
  <c r="M38" i="28" s="1"/>
  <c r="M39" i="28" s="1"/>
  <c r="M40" i="28" s="1"/>
  <c r="M11" i="28"/>
  <c r="J11" i="28"/>
  <c r="J12" i="28" s="1"/>
  <c r="L39" i="10" l="1"/>
  <c r="G39" i="10"/>
  <c r="C39" i="10"/>
  <c r="J39" i="10"/>
  <c r="M39" i="10"/>
  <c r="K39" i="10"/>
  <c r="F39" i="10"/>
  <c r="N39" i="10"/>
  <c r="E39" i="10"/>
  <c r="H39" i="10"/>
  <c r="D39" i="10"/>
  <c r="M39" i="13"/>
  <c r="H39" i="13"/>
  <c r="D39" i="13"/>
  <c r="J39" i="13"/>
  <c r="L39" i="13"/>
  <c r="G39" i="13"/>
  <c r="C39" i="13"/>
  <c r="K39" i="13"/>
  <c r="F39" i="13"/>
  <c r="N39" i="13"/>
  <c r="E39" i="13"/>
  <c r="N40" i="13"/>
  <c r="J40" i="13"/>
  <c r="E40" i="13"/>
  <c r="L40" i="13"/>
  <c r="C40" i="13"/>
  <c r="F40" i="13"/>
  <c r="M40" i="13"/>
  <c r="H40" i="13"/>
  <c r="D40" i="13"/>
  <c r="G40" i="13"/>
  <c r="K40" i="13"/>
  <c r="L38" i="13"/>
  <c r="G38" i="13"/>
  <c r="C38" i="13"/>
  <c r="N38" i="13"/>
  <c r="E38" i="13"/>
  <c r="M38" i="13"/>
  <c r="D38" i="13"/>
  <c r="K38" i="13"/>
  <c r="F38" i="13"/>
  <c r="J38" i="13"/>
  <c r="H38" i="13"/>
  <c r="B12" i="28"/>
  <c r="M12" i="16" s="1"/>
  <c r="J13" i="28"/>
  <c r="B11" i="28"/>
  <c r="N11" i="16" s="1"/>
  <c r="N28" i="27"/>
  <c r="N27" i="27"/>
  <c r="N26" i="27"/>
  <c r="N25" i="27"/>
  <c r="N24" i="27"/>
  <c r="N21" i="27"/>
  <c r="N20" i="27"/>
  <c r="N19" i="27"/>
  <c r="N18" i="27"/>
  <c r="N17" i="27"/>
  <c r="N16" i="27"/>
  <c r="N15" i="27"/>
  <c r="N14" i="27"/>
  <c r="N13" i="27"/>
  <c r="N12" i="27"/>
  <c r="N11" i="27"/>
  <c r="M40" i="27"/>
  <c r="M39" i="27"/>
  <c r="M38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1" i="27"/>
  <c r="M12" i="27"/>
  <c r="C40" i="27"/>
  <c r="C39" i="27"/>
  <c r="C38" i="27"/>
  <c r="C28" i="27"/>
  <c r="C27" i="27"/>
  <c r="C26" i="27"/>
  <c r="C25" i="27"/>
  <c r="C24" i="27"/>
  <c r="C23" i="27"/>
  <c r="C22" i="27"/>
  <c r="C21" i="27"/>
  <c r="C17" i="27"/>
  <c r="C16" i="27"/>
  <c r="C15" i="27"/>
  <c r="C14" i="27"/>
  <c r="C13" i="27"/>
  <c r="C12" i="27"/>
  <c r="C11" i="27"/>
  <c r="N42" i="26"/>
  <c r="M42" i="26"/>
  <c r="N41" i="26"/>
  <c r="M41" i="26"/>
  <c r="N40" i="26"/>
  <c r="M40" i="26"/>
  <c r="M39" i="26"/>
  <c r="N38" i="26"/>
  <c r="M38" i="26"/>
  <c r="N29" i="26"/>
  <c r="M29" i="26"/>
  <c r="N28" i="26"/>
  <c r="M28" i="26"/>
  <c r="N27" i="26"/>
  <c r="M27" i="26"/>
  <c r="N26" i="26"/>
  <c r="M26" i="26"/>
  <c r="N25" i="26"/>
  <c r="M25" i="26"/>
  <c r="N24" i="26"/>
  <c r="M24" i="26"/>
  <c r="N23" i="26"/>
  <c r="M23" i="26"/>
  <c r="N22" i="26"/>
  <c r="M22" i="26"/>
  <c r="N21" i="26"/>
  <c r="M21" i="26"/>
  <c r="N20" i="26"/>
  <c r="M20" i="26"/>
  <c r="M19" i="26"/>
  <c r="N18" i="26"/>
  <c r="M18" i="26"/>
  <c r="N17" i="26"/>
  <c r="M17" i="26"/>
  <c r="N16" i="26"/>
  <c r="M16" i="26"/>
  <c r="N15" i="26"/>
  <c r="M15" i="26"/>
  <c r="N14" i="26"/>
  <c r="M14" i="26"/>
  <c r="N13" i="26"/>
  <c r="M13" i="26"/>
  <c r="N12" i="26"/>
  <c r="M12" i="26"/>
  <c r="N11" i="26"/>
  <c r="M11" i="26"/>
  <c r="N19" i="10"/>
  <c r="M19" i="10"/>
  <c r="L19" i="10"/>
  <c r="K19" i="10"/>
  <c r="J19" i="10"/>
  <c r="H19" i="10"/>
  <c r="G19" i="10"/>
  <c r="F19" i="10"/>
  <c r="E19" i="10"/>
  <c r="D19" i="10"/>
  <c r="C19" i="10"/>
  <c r="N18" i="10"/>
  <c r="M18" i="10"/>
  <c r="L18" i="10"/>
  <c r="K18" i="10"/>
  <c r="J18" i="10"/>
  <c r="H18" i="10"/>
  <c r="G18" i="10"/>
  <c r="F18" i="10"/>
  <c r="E18" i="10"/>
  <c r="D18" i="10"/>
  <c r="C18" i="10"/>
  <c r="B19" i="12"/>
  <c r="N12" i="16"/>
  <c r="H11" i="16"/>
  <c r="N10" i="16"/>
  <c r="M10" i="16"/>
  <c r="L10" i="16"/>
  <c r="K10" i="16"/>
  <c r="J10" i="16"/>
  <c r="H10" i="16"/>
  <c r="G10" i="16"/>
  <c r="F10" i="16"/>
  <c r="E10" i="16"/>
  <c r="D10" i="16"/>
  <c r="C10" i="16"/>
  <c r="N10" i="15"/>
  <c r="M10" i="15"/>
  <c r="L10" i="15"/>
  <c r="K10" i="15"/>
  <c r="J10" i="15"/>
  <c r="H10" i="15"/>
  <c r="G10" i="15"/>
  <c r="F10" i="15"/>
  <c r="E10" i="15"/>
  <c r="D10" i="15"/>
  <c r="C10" i="15"/>
  <c r="N10" i="14"/>
  <c r="N29" i="14" s="1"/>
  <c r="M10" i="14"/>
  <c r="M29" i="14" s="1"/>
  <c r="L10" i="14"/>
  <c r="L29" i="14" s="1"/>
  <c r="K10" i="14"/>
  <c r="K29" i="14" s="1"/>
  <c r="J10" i="14"/>
  <c r="J29" i="14" s="1"/>
  <c r="H10" i="14"/>
  <c r="H29" i="14" s="1"/>
  <c r="G10" i="14"/>
  <c r="G29" i="14" s="1"/>
  <c r="F10" i="14"/>
  <c r="F29" i="14" s="1"/>
  <c r="E10" i="14"/>
  <c r="E29" i="14" s="1"/>
  <c r="D10" i="14"/>
  <c r="D29" i="14" s="1"/>
  <c r="C10" i="14"/>
  <c r="C29" i="14" s="1"/>
  <c r="N28" i="13"/>
  <c r="M28" i="13"/>
  <c r="L28" i="13"/>
  <c r="K28" i="13"/>
  <c r="J28" i="13"/>
  <c r="H28" i="13"/>
  <c r="G28" i="13"/>
  <c r="F28" i="13"/>
  <c r="E28" i="13"/>
  <c r="D28" i="13"/>
  <c r="C28" i="13"/>
  <c r="N27" i="13"/>
  <c r="M27" i="13"/>
  <c r="L27" i="13"/>
  <c r="K27" i="13"/>
  <c r="J27" i="13"/>
  <c r="H27" i="13"/>
  <c r="G27" i="13"/>
  <c r="F27" i="13"/>
  <c r="E27" i="13"/>
  <c r="D27" i="13"/>
  <c r="C27" i="13"/>
  <c r="N26" i="13"/>
  <c r="M26" i="13"/>
  <c r="L26" i="13"/>
  <c r="K26" i="13"/>
  <c r="J26" i="13"/>
  <c r="H26" i="13"/>
  <c r="G26" i="13"/>
  <c r="F26" i="13"/>
  <c r="E26" i="13"/>
  <c r="D26" i="13"/>
  <c r="C26" i="13"/>
  <c r="N25" i="13"/>
  <c r="M25" i="13"/>
  <c r="L25" i="13"/>
  <c r="K25" i="13"/>
  <c r="J25" i="13"/>
  <c r="H25" i="13"/>
  <c r="G25" i="13"/>
  <c r="F25" i="13"/>
  <c r="E25" i="13"/>
  <c r="D25" i="13"/>
  <c r="C25" i="13"/>
  <c r="N24" i="13"/>
  <c r="M24" i="13"/>
  <c r="L24" i="13"/>
  <c r="K24" i="13"/>
  <c r="J24" i="13"/>
  <c r="H24" i="13"/>
  <c r="G24" i="13"/>
  <c r="F24" i="13"/>
  <c r="E24" i="13"/>
  <c r="D24" i="13"/>
  <c r="C24" i="13"/>
  <c r="N23" i="13"/>
  <c r="M23" i="13"/>
  <c r="L23" i="13"/>
  <c r="K23" i="13"/>
  <c r="J23" i="13"/>
  <c r="H23" i="13"/>
  <c r="G23" i="13"/>
  <c r="F23" i="13"/>
  <c r="E23" i="13"/>
  <c r="D23" i="13"/>
  <c r="C23" i="13"/>
  <c r="N22" i="13"/>
  <c r="N22" i="3" s="1"/>
  <c r="M22" i="13"/>
  <c r="M22" i="3" s="1"/>
  <c r="L22" i="13"/>
  <c r="L22" i="3" s="1"/>
  <c r="K22" i="13"/>
  <c r="K22" i="3" s="1"/>
  <c r="J22" i="13"/>
  <c r="J22" i="3" s="1"/>
  <c r="H22" i="13"/>
  <c r="H22" i="3" s="1"/>
  <c r="G22" i="13"/>
  <c r="G22" i="3" s="1"/>
  <c r="F22" i="13"/>
  <c r="F22" i="3" s="1"/>
  <c r="E22" i="13"/>
  <c r="E22" i="3" s="1"/>
  <c r="D22" i="13"/>
  <c r="D22" i="3" s="1"/>
  <c r="C22" i="13"/>
  <c r="C22" i="3" s="1"/>
  <c r="N21" i="13"/>
  <c r="M21" i="13"/>
  <c r="L21" i="13"/>
  <c r="K21" i="13"/>
  <c r="J21" i="13"/>
  <c r="H21" i="13"/>
  <c r="G21" i="13"/>
  <c r="F21" i="13"/>
  <c r="E21" i="13"/>
  <c r="D21" i="13"/>
  <c r="C21" i="13"/>
  <c r="N20" i="13"/>
  <c r="M20" i="13"/>
  <c r="L20" i="13"/>
  <c r="K20" i="13"/>
  <c r="J20" i="13"/>
  <c r="H20" i="13"/>
  <c r="G20" i="13"/>
  <c r="F20" i="13"/>
  <c r="E20" i="13"/>
  <c r="D20" i="13"/>
  <c r="C20" i="13"/>
  <c r="N19" i="13"/>
  <c r="M19" i="13"/>
  <c r="L19" i="13"/>
  <c r="K19" i="13"/>
  <c r="J19" i="13"/>
  <c r="H19" i="13"/>
  <c r="G19" i="13"/>
  <c r="F19" i="13"/>
  <c r="E19" i="13"/>
  <c r="D19" i="13"/>
  <c r="C19" i="13"/>
  <c r="N18" i="13"/>
  <c r="M18" i="13"/>
  <c r="L18" i="13"/>
  <c r="K18" i="13"/>
  <c r="J18" i="13"/>
  <c r="H18" i="13"/>
  <c r="G18" i="13"/>
  <c r="F18" i="13"/>
  <c r="E18" i="13"/>
  <c r="D18" i="13"/>
  <c r="C18" i="13"/>
  <c r="N17" i="13"/>
  <c r="M17" i="13"/>
  <c r="L17" i="13"/>
  <c r="K17" i="13"/>
  <c r="J17" i="13"/>
  <c r="H17" i="13"/>
  <c r="G17" i="13"/>
  <c r="F17" i="13"/>
  <c r="E17" i="13"/>
  <c r="D17" i="13"/>
  <c r="C17" i="13"/>
  <c r="N16" i="13"/>
  <c r="M16" i="13"/>
  <c r="L16" i="13"/>
  <c r="K16" i="13"/>
  <c r="J16" i="13"/>
  <c r="H16" i="13"/>
  <c r="G16" i="13"/>
  <c r="F16" i="13"/>
  <c r="E16" i="13"/>
  <c r="D16" i="13"/>
  <c r="C16" i="13"/>
  <c r="N15" i="13"/>
  <c r="M15" i="13"/>
  <c r="L15" i="13"/>
  <c r="K15" i="13"/>
  <c r="J15" i="13"/>
  <c r="H15" i="13"/>
  <c r="G15" i="13"/>
  <c r="F15" i="13"/>
  <c r="E15" i="13"/>
  <c r="D15" i="13"/>
  <c r="C15" i="13"/>
  <c r="N14" i="13"/>
  <c r="M14" i="13"/>
  <c r="L14" i="13"/>
  <c r="K14" i="13"/>
  <c r="J14" i="13"/>
  <c r="H14" i="13"/>
  <c r="G14" i="13"/>
  <c r="F14" i="13"/>
  <c r="E14" i="13"/>
  <c r="D14" i="13"/>
  <c r="C14" i="13"/>
  <c r="N13" i="13"/>
  <c r="M13" i="13"/>
  <c r="L13" i="13"/>
  <c r="K13" i="13"/>
  <c r="J13" i="13"/>
  <c r="H13" i="13"/>
  <c r="G13" i="13"/>
  <c r="F13" i="13"/>
  <c r="E13" i="13"/>
  <c r="D13" i="13"/>
  <c r="C13" i="13"/>
  <c r="N12" i="13"/>
  <c r="M12" i="13"/>
  <c r="L12" i="13"/>
  <c r="K12" i="13"/>
  <c r="J12" i="13"/>
  <c r="H12" i="13"/>
  <c r="G12" i="13"/>
  <c r="F12" i="13"/>
  <c r="E12" i="13"/>
  <c r="D12" i="13"/>
  <c r="C12" i="13"/>
  <c r="N11" i="13"/>
  <c r="M11" i="13"/>
  <c r="L11" i="13"/>
  <c r="K11" i="13"/>
  <c r="J11" i="13"/>
  <c r="H11" i="13"/>
  <c r="G11" i="13"/>
  <c r="F11" i="13"/>
  <c r="E11" i="13"/>
  <c r="D11" i="13"/>
  <c r="C11" i="13"/>
  <c r="N10" i="13"/>
  <c r="M10" i="13"/>
  <c r="L10" i="13"/>
  <c r="K10" i="13"/>
  <c r="J10" i="13"/>
  <c r="H10" i="13"/>
  <c r="G10" i="13"/>
  <c r="F10" i="13"/>
  <c r="E10" i="13"/>
  <c r="D10" i="13"/>
  <c r="C10" i="13"/>
  <c r="N28" i="10"/>
  <c r="M28" i="10"/>
  <c r="L28" i="10"/>
  <c r="K28" i="10"/>
  <c r="J28" i="10"/>
  <c r="H28" i="10"/>
  <c r="G28" i="10"/>
  <c r="F28" i="10"/>
  <c r="E28" i="10"/>
  <c r="D28" i="10"/>
  <c r="C28" i="10"/>
  <c r="N27" i="10"/>
  <c r="M27" i="10"/>
  <c r="L27" i="10"/>
  <c r="K27" i="10"/>
  <c r="J27" i="10"/>
  <c r="H27" i="10"/>
  <c r="G27" i="10"/>
  <c r="F27" i="10"/>
  <c r="E27" i="10"/>
  <c r="D27" i="10"/>
  <c r="C27" i="10"/>
  <c r="N26" i="10"/>
  <c r="M26" i="10"/>
  <c r="L26" i="10"/>
  <c r="K26" i="10"/>
  <c r="J26" i="10"/>
  <c r="H26" i="10"/>
  <c r="G26" i="10"/>
  <c r="F26" i="10"/>
  <c r="E26" i="10"/>
  <c r="D26" i="10"/>
  <c r="C26" i="10"/>
  <c r="N25" i="10"/>
  <c r="N25" i="3" s="1"/>
  <c r="M25" i="10"/>
  <c r="M25" i="3" s="1"/>
  <c r="L25" i="10"/>
  <c r="L25" i="3" s="1"/>
  <c r="K25" i="10"/>
  <c r="K25" i="3" s="1"/>
  <c r="J25" i="10"/>
  <c r="J25" i="3" s="1"/>
  <c r="H25" i="10"/>
  <c r="H25" i="3" s="1"/>
  <c r="G25" i="10"/>
  <c r="G25" i="3" s="1"/>
  <c r="F25" i="10"/>
  <c r="F25" i="3" s="1"/>
  <c r="E25" i="10"/>
  <c r="E25" i="3" s="1"/>
  <c r="D25" i="10"/>
  <c r="D25" i="3" s="1"/>
  <c r="C25" i="10"/>
  <c r="C25" i="3" s="1"/>
  <c r="N24" i="10"/>
  <c r="M24" i="10"/>
  <c r="L24" i="10"/>
  <c r="K24" i="10"/>
  <c r="J24" i="10"/>
  <c r="H24" i="10"/>
  <c r="G24" i="10"/>
  <c r="F24" i="10"/>
  <c r="E24" i="10"/>
  <c r="D24" i="10"/>
  <c r="C24" i="10"/>
  <c r="N23" i="10"/>
  <c r="M23" i="10"/>
  <c r="L23" i="10"/>
  <c r="K23" i="10"/>
  <c r="J23" i="10"/>
  <c r="H23" i="10"/>
  <c r="G23" i="10"/>
  <c r="F23" i="10"/>
  <c r="E23" i="10"/>
  <c r="D23" i="10"/>
  <c r="C23" i="10"/>
  <c r="N22" i="10"/>
  <c r="M22" i="10"/>
  <c r="L22" i="10"/>
  <c r="K22" i="10"/>
  <c r="J22" i="10"/>
  <c r="H22" i="10"/>
  <c r="G22" i="10"/>
  <c r="F22" i="10"/>
  <c r="E22" i="10"/>
  <c r="D22" i="10"/>
  <c r="C22" i="10"/>
  <c r="N21" i="10"/>
  <c r="M21" i="10"/>
  <c r="L21" i="10"/>
  <c r="K21" i="10"/>
  <c r="J21" i="10"/>
  <c r="H21" i="10"/>
  <c r="G21" i="10"/>
  <c r="F21" i="10"/>
  <c r="E21" i="10"/>
  <c r="D21" i="10"/>
  <c r="C21" i="10"/>
  <c r="N20" i="10"/>
  <c r="M20" i="10"/>
  <c r="L20" i="10"/>
  <c r="K20" i="10"/>
  <c r="J20" i="10"/>
  <c r="H20" i="10"/>
  <c r="G20" i="10"/>
  <c r="F20" i="10"/>
  <c r="E20" i="10"/>
  <c r="D20" i="10"/>
  <c r="C20" i="10"/>
  <c r="N17" i="10"/>
  <c r="M17" i="10"/>
  <c r="L17" i="10"/>
  <c r="K17" i="10"/>
  <c r="J17" i="10"/>
  <c r="H17" i="10"/>
  <c r="G17" i="10"/>
  <c r="F17" i="10"/>
  <c r="E17" i="10"/>
  <c r="D17" i="10"/>
  <c r="C17" i="10"/>
  <c r="N16" i="10"/>
  <c r="M16" i="10"/>
  <c r="L16" i="10"/>
  <c r="K16" i="10"/>
  <c r="J16" i="10"/>
  <c r="H16" i="10"/>
  <c r="G16" i="10"/>
  <c r="F16" i="10"/>
  <c r="E16" i="10"/>
  <c r="D16" i="10"/>
  <c r="C16" i="10"/>
  <c r="N15" i="10"/>
  <c r="M15" i="10"/>
  <c r="L15" i="10"/>
  <c r="K15" i="10"/>
  <c r="J15" i="10"/>
  <c r="H15" i="10"/>
  <c r="G15" i="10"/>
  <c r="F15" i="10"/>
  <c r="E15" i="10"/>
  <c r="D15" i="10"/>
  <c r="C15" i="10"/>
  <c r="N14" i="10"/>
  <c r="M14" i="10"/>
  <c r="L14" i="10"/>
  <c r="K14" i="10"/>
  <c r="J14" i="10"/>
  <c r="H14" i="10"/>
  <c r="G14" i="10"/>
  <c r="F14" i="10"/>
  <c r="E14" i="10"/>
  <c r="D14" i="10"/>
  <c r="C14" i="10"/>
  <c r="N13" i="10"/>
  <c r="M13" i="10"/>
  <c r="L13" i="10"/>
  <c r="K13" i="10"/>
  <c r="J13" i="10"/>
  <c r="H13" i="10"/>
  <c r="G13" i="10"/>
  <c r="F13" i="10"/>
  <c r="E13" i="10"/>
  <c r="D13" i="10"/>
  <c r="C13" i="10"/>
  <c r="N12" i="10"/>
  <c r="M12" i="10"/>
  <c r="L12" i="10"/>
  <c r="K12" i="10"/>
  <c r="J12" i="10"/>
  <c r="H12" i="10"/>
  <c r="G12" i="10"/>
  <c r="F12" i="10"/>
  <c r="E12" i="10"/>
  <c r="D12" i="10"/>
  <c r="C12" i="10"/>
  <c r="N11" i="10"/>
  <c r="M11" i="10"/>
  <c r="L11" i="10"/>
  <c r="K11" i="10"/>
  <c r="J11" i="10"/>
  <c r="H11" i="10"/>
  <c r="G11" i="10"/>
  <c r="F11" i="10"/>
  <c r="E11" i="10"/>
  <c r="D11" i="10"/>
  <c r="C11" i="10"/>
  <c r="N10" i="10"/>
  <c r="N29" i="10" s="1"/>
  <c r="M10" i="10"/>
  <c r="L10" i="10"/>
  <c r="K10" i="10"/>
  <c r="J10" i="10"/>
  <c r="J29" i="10" s="1"/>
  <c r="H10" i="10"/>
  <c r="G10" i="10"/>
  <c r="F10" i="10"/>
  <c r="E10" i="10"/>
  <c r="E29" i="10" s="1"/>
  <c r="D10" i="10"/>
  <c r="C10" i="10"/>
  <c r="B50" i="16"/>
  <c r="B49" i="16"/>
  <c r="F44" i="16"/>
  <c r="J43" i="16"/>
  <c r="B35" i="16"/>
  <c r="K44" i="16" s="1"/>
  <c r="K44" i="15"/>
  <c r="F44" i="15"/>
  <c r="N43" i="15"/>
  <c r="J43" i="15"/>
  <c r="E43" i="15"/>
  <c r="N33" i="15"/>
  <c r="J33" i="15"/>
  <c r="H33" i="15"/>
  <c r="G33" i="15"/>
  <c r="F33" i="15"/>
  <c r="E33" i="15"/>
  <c r="K44" i="14"/>
  <c r="F44" i="14"/>
  <c r="N43" i="14"/>
  <c r="J43" i="14"/>
  <c r="E43" i="14"/>
  <c r="M33" i="14"/>
  <c r="L33" i="14"/>
  <c r="K33" i="14"/>
  <c r="J33" i="14"/>
  <c r="H33" i="14"/>
  <c r="D33" i="14"/>
  <c r="B50" i="13"/>
  <c r="B49" i="13"/>
  <c r="K44" i="13"/>
  <c r="N43" i="13"/>
  <c r="E43" i="13"/>
  <c r="B35" i="13"/>
  <c r="B50" i="10"/>
  <c r="B49" i="10"/>
  <c r="F44" i="10"/>
  <c r="J43" i="10"/>
  <c r="B35" i="10"/>
  <c r="K44" i="10" s="1"/>
  <c r="B40" i="12"/>
  <c r="H40" i="1" s="1"/>
  <c r="B39" i="12"/>
  <c r="B38" i="12"/>
  <c r="H38" i="1" s="1"/>
  <c r="B11" i="12"/>
  <c r="B12" i="12"/>
  <c r="B13" i="12"/>
  <c r="B14" i="12"/>
  <c r="B15" i="12"/>
  <c r="B16" i="12"/>
  <c r="B17" i="12"/>
  <c r="B18" i="12"/>
  <c r="B21" i="12"/>
  <c r="B22" i="12"/>
  <c r="B23" i="12"/>
  <c r="B24" i="12"/>
  <c r="B25" i="12"/>
  <c r="B26" i="12"/>
  <c r="B27" i="12"/>
  <c r="B28" i="12"/>
  <c r="B10" i="12"/>
  <c r="B7" i="1" s="1"/>
  <c r="B29" i="14" l="1"/>
  <c r="B47" i="14" s="1"/>
  <c r="G29" i="10"/>
  <c r="D29" i="10"/>
  <c r="H29" i="10"/>
  <c r="M29" i="10"/>
  <c r="F29" i="10"/>
  <c r="K29" i="10"/>
  <c r="C29" i="10"/>
  <c r="L29" i="10"/>
  <c r="C39" i="1"/>
  <c r="H39" i="1"/>
  <c r="H41" i="1" s="1"/>
  <c r="E41" i="10"/>
  <c r="M41" i="10"/>
  <c r="L41" i="10"/>
  <c r="N41" i="10"/>
  <c r="J41" i="10"/>
  <c r="D41" i="10"/>
  <c r="F41" i="10"/>
  <c r="C41" i="10"/>
  <c r="H41" i="10"/>
  <c r="K41" i="10"/>
  <c r="G41" i="10"/>
  <c r="E41" i="13"/>
  <c r="H41" i="13"/>
  <c r="D41" i="13"/>
  <c r="C41" i="13"/>
  <c r="F41" i="13"/>
  <c r="L41" i="13"/>
  <c r="J41" i="13"/>
  <c r="M41" i="13"/>
  <c r="G41" i="13"/>
  <c r="K41" i="13"/>
  <c r="N41" i="13"/>
  <c r="F29" i="13"/>
  <c r="K29" i="13"/>
  <c r="G29" i="13"/>
  <c r="L29" i="13"/>
  <c r="D29" i="13"/>
  <c r="H29" i="13"/>
  <c r="M29" i="13"/>
  <c r="E29" i="13"/>
  <c r="J29" i="13"/>
  <c r="N29" i="13"/>
  <c r="C29" i="13"/>
  <c r="K33" i="15"/>
  <c r="C33" i="15"/>
  <c r="L33" i="15"/>
  <c r="D33" i="15"/>
  <c r="M33" i="15"/>
  <c r="C33" i="14"/>
  <c r="E33" i="14"/>
  <c r="N33" i="14"/>
  <c r="F33" i="14"/>
  <c r="G33" i="14"/>
  <c r="K28" i="1"/>
  <c r="K28" i="3" s="1"/>
  <c r="H28" i="1"/>
  <c r="H28" i="3" s="1"/>
  <c r="F28" i="1"/>
  <c r="F28" i="3" s="1"/>
  <c r="D28" i="1"/>
  <c r="D28" i="3" s="1"/>
  <c r="N28" i="1"/>
  <c r="N28" i="3" s="1"/>
  <c r="J28" i="1"/>
  <c r="J28" i="3" s="1"/>
  <c r="E28" i="1"/>
  <c r="E28" i="3" s="1"/>
  <c r="L28" i="1"/>
  <c r="L28" i="3" s="1"/>
  <c r="G28" i="1"/>
  <c r="G28" i="3" s="1"/>
  <c r="M28" i="1"/>
  <c r="M28" i="3" s="1"/>
  <c r="C28" i="1"/>
  <c r="C28" i="3" s="1"/>
  <c r="K26" i="1"/>
  <c r="H26" i="1"/>
  <c r="F26" i="1"/>
  <c r="D26" i="1"/>
  <c r="L26" i="1"/>
  <c r="G26" i="1"/>
  <c r="N26" i="1"/>
  <c r="J26" i="1"/>
  <c r="E26" i="1"/>
  <c r="M26" i="1"/>
  <c r="C26" i="1"/>
  <c r="K24" i="1"/>
  <c r="H24" i="1"/>
  <c r="F24" i="1"/>
  <c r="D24" i="1"/>
  <c r="N24" i="1"/>
  <c r="J24" i="1"/>
  <c r="E24" i="1"/>
  <c r="L24" i="1"/>
  <c r="G24" i="1"/>
  <c r="M24" i="1"/>
  <c r="C24" i="1"/>
  <c r="K22" i="1"/>
  <c r="H22" i="1"/>
  <c r="F22" i="1"/>
  <c r="D22" i="1"/>
  <c r="L22" i="1"/>
  <c r="G22" i="1"/>
  <c r="N22" i="1"/>
  <c r="J22" i="1"/>
  <c r="E22" i="1"/>
  <c r="M22" i="1"/>
  <c r="C22" i="1"/>
  <c r="N18" i="1"/>
  <c r="L18" i="1"/>
  <c r="J18" i="1"/>
  <c r="G18" i="1"/>
  <c r="E18" i="1"/>
  <c r="C18" i="1"/>
  <c r="M18" i="1"/>
  <c r="H18" i="1"/>
  <c r="D18" i="1"/>
  <c r="K18" i="1"/>
  <c r="F18" i="1"/>
  <c r="N16" i="1"/>
  <c r="L16" i="1"/>
  <c r="J16" i="1"/>
  <c r="G16" i="1"/>
  <c r="E16" i="1"/>
  <c r="K16" i="1"/>
  <c r="F16" i="1"/>
  <c r="H16" i="1"/>
  <c r="D16" i="1"/>
  <c r="M16" i="1"/>
  <c r="C16" i="1"/>
  <c r="N14" i="1"/>
  <c r="L14" i="1"/>
  <c r="J14" i="1"/>
  <c r="G14" i="1"/>
  <c r="E14" i="1"/>
  <c r="K14" i="1"/>
  <c r="H14" i="1"/>
  <c r="F14" i="1"/>
  <c r="D14" i="1"/>
  <c r="M14" i="1"/>
  <c r="C14" i="1"/>
  <c r="N12" i="1"/>
  <c r="L12" i="1"/>
  <c r="J12" i="1"/>
  <c r="G12" i="1"/>
  <c r="E12" i="1"/>
  <c r="K12" i="1"/>
  <c r="H12" i="1"/>
  <c r="F12" i="1"/>
  <c r="D12" i="1"/>
  <c r="M12" i="1"/>
  <c r="C12" i="1"/>
  <c r="N38" i="1"/>
  <c r="L38" i="1"/>
  <c r="J38" i="1"/>
  <c r="G38" i="1"/>
  <c r="E38" i="1"/>
  <c r="K38" i="1"/>
  <c r="F38" i="1"/>
  <c r="D38" i="1"/>
  <c r="M38" i="1"/>
  <c r="N40" i="1"/>
  <c r="L40" i="1"/>
  <c r="J40" i="1"/>
  <c r="G40" i="1"/>
  <c r="E40" i="1"/>
  <c r="D40" i="1"/>
  <c r="K40" i="1"/>
  <c r="F40" i="1"/>
  <c r="M40" i="1"/>
  <c r="D10" i="1"/>
  <c r="D10" i="3" s="1"/>
  <c r="F10" i="1"/>
  <c r="F10" i="3" s="1"/>
  <c r="H10" i="1"/>
  <c r="H10" i="3" s="1"/>
  <c r="K10" i="1"/>
  <c r="K10" i="3" s="1"/>
  <c r="M10" i="1"/>
  <c r="M10" i="3" s="1"/>
  <c r="C10" i="1"/>
  <c r="C10" i="3" s="1"/>
  <c r="E10" i="1"/>
  <c r="E10" i="3" s="1"/>
  <c r="G10" i="1"/>
  <c r="G10" i="3" s="1"/>
  <c r="J10" i="1"/>
  <c r="J10" i="3" s="1"/>
  <c r="L10" i="1"/>
  <c r="L10" i="3" s="1"/>
  <c r="N10" i="1"/>
  <c r="N10" i="3" s="1"/>
  <c r="N27" i="1"/>
  <c r="L27" i="1"/>
  <c r="J27" i="1"/>
  <c r="G27" i="1"/>
  <c r="E27" i="1"/>
  <c r="H27" i="1"/>
  <c r="D27" i="1"/>
  <c r="K27" i="1"/>
  <c r="F27" i="1"/>
  <c r="M27" i="1"/>
  <c r="C27" i="1"/>
  <c r="N25" i="1"/>
  <c r="L25" i="1"/>
  <c r="J25" i="1"/>
  <c r="G25" i="1"/>
  <c r="E25" i="1"/>
  <c r="K25" i="1"/>
  <c r="F25" i="1"/>
  <c r="H25" i="1"/>
  <c r="D25" i="1"/>
  <c r="M25" i="1"/>
  <c r="C25" i="1"/>
  <c r="N23" i="1"/>
  <c r="L23" i="1"/>
  <c r="J23" i="1"/>
  <c r="G23" i="1"/>
  <c r="E23" i="1"/>
  <c r="H23" i="1"/>
  <c r="D23" i="1"/>
  <c r="K23" i="1"/>
  <c r="F23" i="1"/>
  <c r="M23" i="1"/>
  <c r="C23" i="1"/>
  <c r="N21" i="1"/>
  <c r="L21" i="1"/>
  <c r="J21" i="1"/>
  <c r="G21" i="1"/>
  <c r="E21" i="1"/>
  <c r="K21" i="1"/>
  <c r="F21" i="1"/>
  <c r="H21" i="1"/>
  <c r="D21" i="1"/>
  <c r="M21" i="1"/>
  <c r="C21" i="1"/>
  <c r="M17" i="1"/>
  <c r="K17" i="1"/>
  <c r="H17" i="1"/>
  <c r="F17" i="1"/>
  <c r="D17" i="1"/>
  <c r="L17" i="1"/>
  <c r="G17" i="1"/>
  <c r="N17" i="1"/>
  <c r="J17" i="1"/>
  <c r="E17" i="1"/>
  <c r="C17" i="1"/>
  <c r="K15" i="1"/>
  <c r="H15" i="1"/>
  <c r="F15" i="1"/>
  <c r="D15" i="1"/>
  <c r="D15" i="3" s="1"/>
  <c r="N15" i="1"/>
  <c r="L15" i="1"/>
  <c r="J15" i="1"/>
  <c r="G15" i="1"/>
  <c r="E15" i="1"/>
  <c r="M15" i="1"/>
  <c r="C15" i="1"/>
  <c r="K13" i="1"/>
  <c r="H13" i="1"/>
  <c r="F13" i="1"/>
  <c r="D13" i="1"/>
  <c r="N13" i="1"/>
  <c r="L13" i="1"/>
  <c r="J13" i="1"/>
  <c r="G13" i="1"/>
  <c r="E13" i="1"/>
  <c r="M13" i="1"/>
  <c r="C13" i="1"/>
  <c r="K11" i="1"/>
  <c r="H11" i="1"/>
  <c r="F11" i="1"/>
  <c r="D11" i="1"/>
  <c r="N11" i="1"/>
  <c r="L11" i="1"/>
  <c r="J11" i="1"/>
  <c r="G11" i="1"/>
  <c r="E11" i="1"/>
  <c r="M11" i="1"/>
  <c r="C11" i="1"/>
  <c r="K39" i="1"/>
  <c r="F39" i="1"/>
  <c r="D39" i="1"/>
  <c r="L39" i="1"/>
  <c r="G39" i="1"/>
  <c r="N39" i="1"/>
  <c r="J39" i="1"/>
  <c r="E39" i="1"/>
  <c r="M39" i="1"/>
  <c r="M19" i="1"/>
  <c r="K19" i="1"/>
  <c r="H19" i="1"/>
  <c r="F19" i="1"/>
  <c r="D19" i="1"/>
  <c r="N19" i="1"/>
  <c r="J19" i="1"/>
  <c r="E19" i="1"/>
  <c r="L19" i="1"/>
  <c r="G19" i="1"/>
  <c r="C19" i="1"/>
  <c r="C40" i="1"/>
  <c r="C38" i="1"/>
  <c r="E12" i="16"/>
  <c r="D11" i="16"/>
  <c r="M11" i="16"/>
  <c r="J12" i="16"/>
  <c r="F11" i="16"/>
  <c r="K11" i="16"/>
  <c r="C12" i="16"/>
  <c r="G12" i="16"/>
  <c r="L12" i="16"/>
  <c r="C11" i="16"/>
  <c r="E11" i="16"/>
  <c r="G11" i="16"/>
  <c r="J11" i="16"/>
  <c r="L11" i="16"/>
  <c r="D12" i="16"/>
  <c r="F12" i="16"/>
  <c r="H12" i="16"/>
  <c r="K12" i="16"/>
  <c r="B12" i="27"/>
  <c r="C12" i="15" s="1"/>
  <c r="B21" i="27"/>
  <c r="D21" i="15" s="1"/>
  <c r="B23" i="27"/>
  <c r="D23" i="15" s="1"/>
  <c r="B25" i="27"/>
  <c r="J25" i="15" s="1"/>
  <c r="B27" i="27"/>
  <c r="N27" i="15" s="1"/>
  <c r="B38" i="27"/>
  <c r="B40" i="27"/>
  <c r="B18" i="27"/>
  <c r="J18" i="15" s="1"/>
  <c r="B20" i="27"/>
  <c r="G20" i="15" s="1"/>
  <c r="B19" i="27"/>
  <c r="J19" i="15" s="1"/>
  <c r="G12" i="15"/>
  <c r="J12" i="15"/>
  <c r="C20" i="15"/>
  <c r="L20" i="15"/>
  <c r="J23" i="15"/>
  <c r="E25" i="15"/>
  <c r="B20" i="26"/>
  <c r="B22" i="26"/>
  <c r="B24" i="26"/>
  <c r="B26" i="26"/>
  <c r="B28" i="26"/>
  <c r="B38" i="26"/>
  <c r="B39" i="26"/>
  <c r="B40" i="26"/>
  <c r="B51" i="13"/>
  <c r="E43" i="10"/>
  <c r="N43" i="10"/>
  <c r="B51" i="10"/>
  <c r="J43" i="13"/>
  <c r="F44" i="13"/>
  <c r="E43" i="16"/>
  <c r="N43" i="16"/>
  <c r="B51" i="16"/>
  <c r="J14" i="28"/>
  <c r="B13" i="28"/>
  <c r="B21" i="26"/>
  <c r="B23" i="26"/>
  <c r="B25" i="26"/>
  <c r="B27" i="26"/>
  <c r="B11" i="27"/>
  <c r="C11" i="15" s="1"/>
  <c r="C11" i="3" s="1"/>
  <c r="B13" i="27"/>
  <c r="B15" i="27"/>
  <c r="D15" i="15" s="1"/>
  <c r="B17" i="27"/>
  <c r="B11" i="26"/>
  <c r="B12" i="26"/>
  <c r="B13" i="26"/>
  <c r="B14" i="26"/>
  <c r="B15" i="26"/>
  <c r="B16" i="26"/>
  <c r="B17" i="26"/>
  <c r="B18" i="26"/>
  <c r="B19" i="26"/>
  <c r="B14" i="27"/>
  <c r="H14" i="15" s="1"/>
  <c r="B16" i="27"/>
  <c r="B22" i="27"/>
  <c r="D22" i="15" s="1"/>
  <c r="B24" i="27"/>
  <c r="B26" i="27"/>
  <c r="H26" i="15" s="1"/>
  <c r="B28" i="27"/>
  <c r="B39" i="27"/>
  <c r="N14" i="15"/>
  <c r="F14" i="15"/>
  <c r="E23" i="15"/>
  <c r="M27" i="15"/>
  <c r="F23" i="15"/>
  <c r="K27" i="15"/>
  <c r="C15" i="15"/>
  <c r="E49" i="16"/>
  <c r="J49" i="16"/>
  <c r="N49" i="16"/>
  <c r="F50" i="16"/>
  <c r="K50" i="16"/>
  <c r="N44" i="16"/>
  <c r="L44" i="16"/>
  <c r="L50" i="16" s="1"/>
  <c r="J44" i="16"/>
  <c r="J50" i="16" s="1"/>
  <c r="G44" i="16"/>
  <c r="G50" i="16" s="1"/>
  <c r="E44" i="16"/>
  <c r="C44" i="16"/>
  <c r="C50" i="16" s="1"/>
  <c r="M43" i="16"/>
  <c r="K43" i="16"/>
  <c r="H43" i="16"/>
  <c r="F43" i="16"/>
  <c r="D43" i="16"/>
  <c r="C43" i="16"/>
  <c r="G43" i="16"/>
  <c r="L43" i="16"/>
  <c r="D44" i="16"/>
  <c r="D50" i="16" s="1"/>
  <c r="H44" i="16"/>
  <c r="H50" i="16" s="1"/>
  <c r="M44" i="16"/>
  <c r="M50" i="16" s="1"/>
  <c r="E49" i="15"/>
  <c r="J49" i="15"/>
  <c r="N49" i="15"/>
  <c r="F50" i="15"/>
  <c r="K50" i="15"/>
  <c r="N44" i="15"/>
  <c r="N45" i="15" s="1"/>
  <c r="L44" i="15"/>
  <c r="L50" i="15" s="1"/>
  <c r="J44" i="15"/>
  <c r="J50" i="15" s="1"/>
  <c r="G44" i="15"/>
  <c r="G50" i="15" s="1"/>
  <c r="E44" i="15"/>
  <c r="E45" i="15" s="1"/>
  <c r="C44" i="15"/>
  <c r="C50" i="15" s="1"/>
  <c r="M43" i="15"/>
  <c r="K43" i="15"/>
  <c r="K45" i="15" s="1"/>
  <c r="H43" i="15"/>
  <c r="H45" i="15" s="1"/>
  <c r="F43" i="15"/>
  <c r="F45" i="15" s="1"/>
  <c r="D43" i="15"/>
  <c r="C43" i="15"/>
  <c r="G43" i="15"/>
  <c r="L43" i="15"/>
  <c r="L45" i="15" s="1"/>
  <c r="D44" i="15"/>
  <c r="D50" i="15" s="1"/>
  <c r="H44" i="15"/>
  <c r="H50" i="15" s="1"/>
  <c r="M44" i="15"/>
  <c r="M50" i="15" s="1"/>
  <c r="E49" i="14"/>
  <c r="J49" i="14"/>
  <c r="N49" i="14"/>
  <c r="F50" i="14"/>
  <c r="K50" i="14"/>
  <c r="N44" i="14"/>
  <c r="L44" i="14"/>
  <c r="J44" i="14"/>
  <c r="G44" i="14"/>
  <c r="E44" i="14"/>
  <c r="C44" i="14"/>
  <c r="M43" i="14"/>
  <c r="K43" i="14"/>
  <c r="H43" i="14"/>
  <c r="F43" i="14"/>
  <c r="D43" i="14"/>
  <c r="C43" i="14"/>
  <c r="G43" i="14"/>
  <c r="L43" i="14"/>
  <c r="D44" i="14"/>
  <c r="H44" i="14"/>
  <c r="M44" i="14"/>
  <c r="E49" i="13"/>
  <c r="J49" i="13"/>
  <c r="N49" i="13"/>
  <c r="K50" i="13"/>
  <c r="N44" i="13"/>
  <c r="L44" i="13"/>
  <c r="J44" i="13"/>
  <c r="G44" i="13"/>
  <c r="E44" i="13"/>
  <c r="C44" i="13"/>
  <c r="M43" i="13"/>
  <c r="K43" i="13"/>
  <c r="H43" i="13"/>
  <c r="F43" i="13"/>
  <c r="D43" i="13"/>
  <c r="C43" i="13"/>
  <c r="G43" i="13"/>
  <c r="L43" i="13"/>
  <c r="D44" i="13"/>
  <c r="H44" i="13"/>
  <c r="M44" i="13"/>
  <c r="E49" i="10"/>
  <c r="J49" i="10"/>
  <c r="N49" i="10"/>
  <c r="F50" i="10"/>
  <c r="K50" i="10"/>
  <c r="N44" i="10"/>
  <c r="L44" i="10"/>
  <c r="L50" i="10" s="1"/>
  <c r="J44" i="10"/>
  <c r="J50" i="10" s="1"/>
  <c r="G44" i="10"/>
  <c r="G50" i="10" s="1"/>
  <c r="E44" i="10"/>
  <c r="C44" i="10"/>
  <c r="C50" i="10" s="1"/>
  <c r="M43" i="10"/>
  <c r="K43" i="10"/>
  <c r="H43" i="10"/>
  <c r="F43" i="10"/>
  <c r="D43" i="10"/>
  <c r="C43" i="10"/>
  <c r="G43" i="10"/>
  <c r="L43" i="10"/>
  <c r="D44" i="10"/>
  <c r="D50" i="10" s="1"/>
  <c r="H44" i="10"/>
  <c r="H50" i="10" s="1"/>
  <c r="M44" i="10"/>
  <c r="M50" i="10" s="1"/>
  <c r="F30" i="4"/>
  <c r="F31" i="4"/>
  <c r="F29" i="4"/>
  <c r="E40" i="8"/>
  <c r="D40" i="8"/>
  <c r="C40" i="8"/>
  <c r="E40" i="7"/>
  <c r="D40" i="7"/>
  <c r="C40" i="7"/>
  <c r="E40" i="2"/>
  <c r="D40" i="2"/>
  <c r="C40" i="2"/>
  <c r="E9" i="2"/>
  <c r="E10" i="2"/>
  <c r="E11" i="2"/>
  <c r="E12" i="2"/>
  <c r="E13" i="2"/>
  <c r="E14" i="2"/>
  <c r="E15" i="2"/>
  <c r="E16" i="2"/>
  <c r="E17" i="2"/>
  <c r="E18" i="2"/>
  <c r="E8" i="2"/>
  <c r="F23" i="3" l="1"/>
  <c r="E23" i="3"/>
  <c r="C23" i="3"/>
  <c r="D23" i="3"/>
  <c r="J23" i="3"/>
  <c r="K16" i="3"/>
  <c r="G16" i="3"/>
  <c r="J16" i="3"/>
  <c r="C15" i="3"/>
  <c r="G15" i="3"/>
  <c r="H14" i="3"/>
  <c r="N14" i="3"/>
  <c r="F14" i="3"/>
  <c r="G14" i="3"/>
  <c r="L13" i="3"/>
  <c r="C12" i="3"/>
  <c r="J12" i="3"/>
  <c r="G12" i="3"/>
  <c r="B29" i="10"/>
  <c r="B47" i="10" s="1"/>
  <c r="H21" i="15"/>
  <c r="M15" i="15"/>
  <c r="M15" i="3" s="1"/>
  <c r="H11" i="15"/>
  <c r="H11" i="3" s="1"/>
  <c r="F11" i="15"/>
  <c r="F11" i="3" s="1"/>
  <c r="F22" i="15"/>
  <c r="G27" i="15"/>
  <c r="F27" i="15"/>
  <c r="H27" i="15"/>
  <c r="E27" i="15"/>
  <c r="N22" i="15"/>
  <c r="C27" i="15"/>
  <c r="D27" i="15"/>
  <c r="E22" i="15"/>
  <c r="D14" i="15"/>
  <c r="D14" i="3" s="1"/>
  <c r="E14" i="15"/>
  <c r="E14" i="3" s="1"/>
  <c r="E12" i="15"/>
  <c r="E12" i="3" s="1"/>
  <c r="L12" i="15"/>
  <c r="L12" i="3" s="1"/>
  <c r="J26" i="15"/>
  <c r="F26" i="15"/>
  <c r="D26" i="15"/>
  <c r="E20" i="15"/>
  <c r="J20" i="15"/>
  <c r="M22" i="15"/>
  <c r="M23" i="15"/>
  <c r="M23" i="3" s="1"/>
  <c r="G23" i="15"/>
  <c r="G23" i="3" s="1"/>
  <c r="H23" i="15"/>
  <c r="H23" i="3" s="1"/>
  <c r="C23" i="15"/>
  <c r="K23" i="15"/>
  <c r="K23" i="3" s="1"/>
  <c r="K39" i="14"/>
  <c r="K41" i="14" s="1"/>
  <c r="K47" i="14" s="1"/>
  <c r="F39" i="14"/>
  <c r="F41" i="14" s="1"/>
  <c r="F47" i="14" s="1"/>
  <c r="E39" i="14"/>
  <c r="E41" i="14" s="1"/>
  <c r="E47" i="14" s="1"/>
  <c r="M39" i="14"/>
  <c r="M41" i="14" s="1"/>
  <c r="M47" i="14" s="1"/>
  <c r="H39" i="14"/>
  <c r="H41" i="14" s="1"/>
  <c r="H47" i="14" s="1"/>
  <c r="D39" i="14"/>
  <c r="D41" i="14" s="1"/>
  <c r="D47" i="14" s="1"/>
  <c r="J39" i="14"/>
  <c r="J41" i="14" s="1"/>
  <c r="J47" i="14" s="1"/>
  <c r="L39" i="14"/>
  <c r="L41" i="14" s="1"/>
  <c r="L47" i="14" s="1"/>
  <c r="G39" i="14"/>
  <c r="G41" i="14" s="1"/>
  <c r="G47" i="14" s="1"/>
  <c r="C39" i="14"/>
  <c r="C41" i="14" s="1"/>
  <c r="C47" i="14" s="1"/>
  <c r="N39" i="14"/>
  <c r="N41" i="14" s="1"/>
  <c r="N47" i="14" s="1"/>
  <c r="K47" i="10"/>
  <c r="J47" i="10"/>
  <c r="M47" i="10"/>
  <c r="F47" i="10"/>
  <c r="G47" i="10"/>
  <c r="H47" i="10"/>
  <c r="N47" i="10"/>
  <c r="L47" i="10"/>
  <c r="E47" i="10"/>
  <c r="C47" i="10"/>
  <c r="D47" i="10"/>
  <c r="E47" i="13"/>
  <c r="H47" i="13"/>
  <c r="K47" i="13"/>
  <c r="J47" i="13"/>
  <c r="D47" i="13"/>
  <c r="N47" i="13"/>
  <c r="L47" i="13"/>
  <c r="F47" i="13"/>
  <c r="M47" i="13"/>
  <c r="G47" i="13"/>
  <c r="C47" i="13"/>
  <c r="B29" i="13"/>
  <c r="B47" i="13" s="1"/>
  <c r="G45" i="15"/>
  <c r="J45" i="15"/>
  <c r="C45" i="15"/>
  <c r="M45" i="15"/>
  <c r="D45" i="15"/>
  <c r="M38" i="15"/>
  <c r="K38" i="15"/>
  <c r="H38" i="15"/>
  <c r="F38" i="15"/>
  <c r="D38" i="15"/>
  <c r="N38" i="15"/>
  <c r="L38" i="15"/>
  <c r="J38" i="15"/>
  <c r="G38" i="15"/>
  <c r="E38" i="15"/>
  <c r="N39" i="15"/>
  <c r="L39" i="15"/>
  <c r="J39" i="15"/>
  <c r="G39" i="15"/>
  <c r="E39" i="15"/>
  <c r="M39" i="15"/>
  <c r="K39" i="15"/>
  <c r="H39" i="15"/>
  <c r="F39" i="15"/>
  <c r="D39" i="15"/>
  <c r="C39" i="15"/>
  <c r="M40" i="15"/>
  <c r="K40" i="15"/>
  <c r="H40" i="15"/>
  <c r="F40" i="15"/>
  <c r="D40" i="15"/>
  <c r="N40" i="15"/>
  <c r="L40" i="15"/>
  <c r="J40" i="15"/>
  <c r="G40" i="15"/>
  <c r="E40" i="15"/>
  <c r="C40" i="15"/>
  <c r="C38" i="15"/>
  <c r="F19" i="15"/>
  <c r="D18" i="15"/>
  <c r="H18" i="15"/>
  <c r="C18" i="15"/>
  <c r="C19" i="15"/>
  <c r="F15" i="15"/>
  <c r="F15" i="3" s="1"/>
  <c r="H19" i="15"/>
  <c r="F18" i="15"/>
  <c r="M26" i="15"/>
  <c r="H22" i="15"/>
  <c r="M14" i="15"/>
  <c r="M14" i="3" s="1"/>
  <c r="N26" i="15"/>
  <c r="E26" i="15"/>
  <c r="J22" i="15"/>
  <c r="J14" i="15"/>
  <c r="J14" i="3" s="1"/>
  <c r="L19" i="15"/>
  <c r="N19" i="15"/>
  <c r="K18" i="15"/>
  <c r="G18" i="15"/>
  <c r="L25" i="15"/>
  <c r="H25" i="15"/>
  <c r="D25" i="15"/>
  <c r="K25" i="15"/>
  <c r="F25" i="15"/>
  <c r="M21" i="15"/>
  <c r="N21" i="15"/>
  <c r="J21" i="15"/>
  <c r="E21" i="15"/>
  <c r="L21" i="15"/>
  <c r="G21" i="15"/>
  <c r="C21" i="15"/>
  <c r="M25" i="15"/>
  <c r="G19" i="15"/>
  <c r="K19" i="15"/>
  <c r="M19" i="15"/>
  <c r="D19" i="15"/>
  <c r="E19" i="15"/>
  <c r="M18" i="15"/>
  <c r="N18" i="15"/>
  <c r="E18" i="15"/>
  <c r="L18" i="15"/>
  <c r="G25" i="15"/>
  <c r="C25" i="15"/>
  <c r="K21" i="15"/>
  <c r="F21" i="15"/>
  <c r="N25" i="15"/>
  <c r="N20" i="15"/>
  <c r="M20" i="15"/>
  <c r="H20" i="15"/>
  <c r="D20" i="15"/>
  <c r="K20" i="15"/>
  <c r="F20" i="15"/>
  <c r="L27" i="15"/>
  <c r="J27" i="15"/>
  <c r="L23" i="15"/>
  <c r="L23" i="3" s="1"/>
  <c r="N23" i="15"/>
  <c r="N23" i="3" s="1"/>
  <c r="N12" i="15"/>
  <c r="N12" i="3" s="1"/>
  <c r="K12" i="15"/>
  <c r="K12" i="3" s="1"/>
  <c r="F12" i="15"/>
  <c r="F12" i="3" s="1"/>
  <c r="M12" i="3"/>
  <c r="H12" i="15"/>
  <c r="H12" i="3" s="1"/>
  <c r="D12" i="15"/>
  <c r="D12" i="3" s="1"/>
  <c r="H50" i="13"/>
  <c r="C50" i="13"/>
  <c r="G50" i="13"/>
  <c r="L50" i="13"/>
  <c r="N28" i="15"/>
  <c r="L28" i="15"/>
  <c r="J28" i="15"/>
  <c r="G28" i="15"/>
  <c r="E28" i="15"/>
  <c r="C28" i="15"/>
  <c r="M28" i="15"/>
  <c r="H28" i="15"/>
  <c r="D28" i="15"/>
  <c r="K28" i="15"/>
  <c r="F28" i="15"/>
  <c r="M24" i="15"/>
  <c r="K24" i="15"/>
  <c r="H24" i="15"/>
  <c r="F24" i="15"/>
  <c r="D24" i="15"/>
  <c r="N24" i="15"/>
  <c r="J24" i="15"/>
  <c r="E24" i="15"/>
  <c r="L24" i="15"/>
  <c r="G24" i="15"/>
  <c r="C24" i="15"/>
  <c r="M16" i="15"/>
  <c r="M16" i="3" s="1"/>
  <c r="K16" i="15"/>
  <c r="H16" i="15"/>
  <c r="H16" i="3" s="1"/>
  <c r="F16" i="15"/>
  <c r="F16" i="3" s="1"/>
  <c r="D16" i="15"/>
  <c r="D16" i="3" s="1"/>
  <c r="L16" i="15"/>
  <c r="L16" i="3" s="1"/>
  <c r="G16" i="15"/>
  <c r="C16" i="15"/>
  <c r="C16" i="3" s="1"/>
  <c r="N16" i="15"/>
  <c r="N16" i="3" s="1"/>
  <c r="J16" i="15"/>
  <c r="E16" i="15"/>
  <c r="E16" i="3" s="1"/>
  <c r="L15" i="15"/>
  <c r="L15" i="3" s="1"/>
  <c r="N15" i="15"/>
  <c r="N15" i="3" s="1"/>
  <c r="J15" i="15"/>
  <c r="J15" i="3" s="1"/>
  <c r="L11" i="15"/>
  <c r="L11" i="3" s="1"/>
  <c r="J11" i="15"/>
  <c r="J11" i="3" s="1"/>
  <c r="N11" i="15"/>
  <c r="N11" i="3" s="1"/>
  <c r="M13" i="16"/>
  <c r="K13" i="16"/>
  <c r="H13" i="16"/>
  <c r="F13" i="16"/>
  <c r="D13" i="16"/>
  <c r="D13" i="3" s="1"/>
  <c r="N13" i="16"/>
  <c r="J13" i="16"/>
  <c r="E13" i="16"/>
  <c r="L13" i="16"/>
  <c r="G13" i="16"/>
  <c r="C13" i="16"/>
  <c r="M50" i="13"/>
  <c r="D50" i="13"/>
  <c r="J50" i="13"/>
  <c r="F50" i="13"/>
  <c r="G15" i="15"/>
  <c r="G11" i="15"/>
  <c r="G11" i="3" s="1"/>
  <c r="K15" i="15"/>
  <c r="K15" i="3" s="1"/>
  <c r="K11" i="15"/>
  <c r="K11" i="3" s="1"/>
  <c r="H15" i="15"/>
  <c r="H15" i="3" s="1"/>
  <c r="M11" i="15"/>
  <c r="M11" i="3" s="1"/>
  <c r="D11" i="15"/>
  <c r="D11" i="3" s="1"/>
  <c r="E15" i="15"/>
  <c r="E15" i="3" s="1"/>
  <c r="E11" i="15"/>
  <c r="E11" i="3" s="1"/>
  <c r="K26" i="15"/>
  <c r="G26" i="15"/>
  <c r="C26" i="15"/>
  <c r="L26" i="15"/>
  <c r="K22" i="15"/>
  <c r="L22" i="15"/>
  <c r="C22" i="15"/>
  <c r="G22" i="15"/>
  <c r="K14" i="15"/>
  <c r="K14" i="3" s="1"/>
  <c r="L14" i="15"/>
  <c r="L14" i="3" s="1"/>
  <c r="C14" i="15"/>
  <c r="C14" i="3" s="1"/>
  <c r="G14" i="15"/>
  <c r="N17" i="15"/>
  <c r="L17" i="15"/>
  <c r="J17" i="15"/>
  <c r="G17" i="15"/>
  <c r="E17" i="15"/>
  <c r="C17" i="15"/>
  <c r="M17" i="15"/>
  <c r="H17" i="15"/>
  <c r="D17" i="15"/>
  <c r="K17" i="15"/>
  <c r="F17" i="15"/>
  <c r="M13" i="15"/>
  <c r="M13" i="3" s="1"/>
  <c r="K13" i="15"/>
  <c r="H13" i="15"/>
  <c r="H13" i="3" s="1"/>
  <c r="F13" i="15"/>
  <c r="D13" i="15"/>
  <c r="L13" i="15"/>
  <c r="G13" i="15"/>
  <c r="G13" i="3" s="1"/>
  <c r="C13" i="15"/>
  <c r="C13" i="3" s="1"/>
  <c r="N13" i="15"/>
  <c r="J13" i="15"/>
  <c r="J13" i="3" s="1"/>
  <c r="E13" i="15"/>
  <c r="E13" i="3" s="1"/>
  <c r="J15" i="28"/>
  <c r="B14" i="28"/>
  <c r="J14" i="16" s="1"/>
  <c r="H50" i="14"/>
  <c r="C50" i="14"/>
  <c r="G50" i="14"/>
  <c r="L50" i="14"/>
  <c r="M50" i="14"/>
  <c r="D50" i="14"/>
  <c r="J50" i="14"/>
  <c r="D49" i="16"/>
  <c r="D51" i="16" s="1"/>
  <c r="H49" i="16"/>
  <c r="H51" i="16" s="1"/>
  <c r="M49" i="16"/>
  <c r="M51" i="16" s="1"/>
  <c r="N50" i="16"/>
  <c r="N51" i="16" s="1"/>
  <c r="E50" i="16"/>
  <c r="E51" i="16" s="1"/>
  <c r="F49" i="16"/>
  <c r="F51" i="16" s="1"/>
  <c r="K49" i="16"/>
  <c r="K51" i="16" s="1"/>
  <c r="L49" i="16"/>
  <c r="L51" i="16" s="1"/>
  <c r="J51" i="16"/>
  <c r="G49" i="16"/>
  <c r="G51" i="16" s="1"/>
  <c r="C49" i="16"/>
  <c r="C51" i="16" s="1"/>
  <c r="D49" i="15"/>
  <c r="D51" i="15" s="1"/>
  <c r="H49" i="15"/>
  <c r="H51" i="15" s="1"/>
  <c r="M49" i="15"/>
  <c r="M51" i="15" s="1"/>
  <c r="N50" i="15"/>
  <c r="N51" i="15" s="1"/>
  <c r="E50" i="15"/>
  <c r="E51" i="15" s="1"/>
  <c r="F49" i="15"/>
  <c r="F51" i="15" s="1"/>
  <c r="K49" i="15"/>
  <c r="K51" i="15" s="1"/>
  <c r="L49" i="15"/>
  <c r="L51" i="15" s="1"/>
  <c r="J51" i="15"/>
  <c r="G49" i="15"/>
  <c r="G51" i="15" s="1"/>
  <c r="C49" i="15"/>
  <c r="C51" i="15" s="1"/>
  <c r="D49" i="14"/>
  <c r="H49" i="14"/>
  <c r="M49" i="14"/>
  <c r="N50" i="14"/>
  <c r="E50" i="14"/>
  <c r="E51" i="14" s="1"/>
  <c r="F49" i="14"/>
  <c r="K49" i="14"/>
  <c r="N51" i="14"/>
  <c r="L49" i="14"/>
  <c r="J51" i="14"/>
  <c r="G49" i="14"/>
  <c r="C49" i="14"/>
  <c r="D49" i="13"/>
  <c r="H49" i="13"/>
  <c r="M49" i="13"/>
  <c r="N50" i="13"/>
  <c r="N51" i="13" s="1"/>
  <c r="E50" i="13"/>
  <c r="F49" i="13"/>
  <c r="K49" i="13"/>
  <c r="L49" i="13"/>
  <c r="G49" i="13"/>
  <c r="C49" i="13"/>
  <c r="D49" i="10"/>
  <c r="D51" i="10" s="1"/>
  <c r="H49" i="10"/>
  <c r="H51" i="10" s="1"/>
  <c r="M49" i="10"/>
  <c r="M51" i="10" s="1"/>
  <c r="N50" i="10"/>
  <c r="N51" i="10" s="1"/>
  <c r="E50" i="10"/>
  <c r="E51" i="10" s="1"/>
  <c r="F49" i="10"/>
  <c r="F51" i="10" s="1"/>
  <c r="K49" i="10"/>
  <c r="K51" i="10" s="1"/>
  <c r="L49" i="10"/>
  <c r="L51" i="10" s="1"/>
  <c r="J51" i="10"/>
  <c r="G49" i="10"/>
  <c r="G51" i="10" s="1"/>
  <c r="C49" i="10"/>
  <c r="C51" i="10" s="1"/>
  <c r="F32" i="4"/>
  <c r="B50" i="1"/>
  <c r="B49" i="1"/>
  <c r="B33" i="1"/>
  <c r="B45" i="1"/>
  <c r="B35" i="1"/>
  <c r="I43" i="1" l="1"/>
  <c r="I44" i="1"/>
  <c r="B35" i="3"/>
  <c r="N13" i="3"/>
  <c r="F13" i="3"/>
  <c r="K13" i="3"/>
  <c r="D29" i="15"/>
  <c r="F29" i="15"/>
  <c r="C29" i="15"/>
  <c r="H29" i="15"/>
  <c r="M29" i="15"/>
  <c r="G29" i="15"/>
  <c r="E29" i="15"/>
  <c r="N29" i="15"/>
  <c r="L29" i="15"/>
  <c r="K29" i="15"/>
  <c r="J29" i="15"/>
  <c r="J51" i="13"/>
  <c r="C41" i="15"/>
  <c r="M41" i="15"/>
  <c r="F41" i="15"/>
  <c r="H41" i="15"/>
  <c r="H47" i="15" s="1"/>
  <c r="G41" i="15"/>
  <c r="J41" i="15"/>
  <c r="L41" i="15"/>
  <c r="N41" i="15"/>
  <c r="D41" i="15"/>
  <c r="E41" i="15"/>
  <c r="K41" i="15"/>
  <c r="C51" i="13"/>
  <c r="G51" i="13"/>
  <c r="L51" i="13"/>
  <c r="M51" i="13"/>
  <c r="H51" i="13"/>
  <c r="D51" i="13"/>
  <c r="J16" i="28"/>
  <c r="B15" i="28"/>
  <c r="D43" i="1"/>
  <c r="D43" i="3" s="1"/>
  <c r="E51" i="13"/>
  <c r="K51" i="13"/>
  <c r="F51" i="13"/>
  <c r="N14" i="16"/>
  <c r="L14" i="16"/>
  <c r="G14" i="16"/>
  <c r="E14" i="16"/>
  <c r="C14" i="16"/>
  <c r="M14" i="16"/>
  <c r="K14" i="16"/>
  <c r="H14" i="16"/>
  <c r="F14" i="16"/>
  <c r="D14" i="16"/>
  <c r="K51" i="14"/>
  <c r="F51" i="14"/>
  <c r="C51" i="14"/>
  <c r="G51" i="14"/>
  <c r="L51" i="14"/>
  <c r="M51" i="14"/>
  <c r="H51" i="14"/>
  <c r="D51" i="14"/>
  <c r="M44" i="1"/>
  <c r="M44" i="3" s="1"/>
  <c r="G44" i="1"/>
  <c r="G44" i="3" s="1"/>
  <c r="L43" i="1"/>
  <c r="L43" i="3" s="1"/>
  <c r="F43" i="1"/>
  <c r="F43" i="3" s="1"/>
  <c r="C43" i="1"/>
  <c r="C43" i="3" s="1"/>
  <c r="J44" i="1"/>
  <c r="J44" i="3" s="1"/>
  <c r="D44" i="1"/>
  <c r="D44" i="3" s="1"/>
  <c r="J43" i="1"/>
  <c r="J43" i="3" s="1"/>
  <c r="N44" i="1"/>
  <c r="N44" i="3" s="1"/>
  <c r="L44" i="1"/>
  <c r="L44" i="3" s="1"/>
  <c r="H44" i="1"/>
  <c r="H44" i="3" s="1"/>
  <c r="E44" i="1"/>
  <c r="E44" i="3" s="1"/>
  <c r="N43" i="1"/>
  <c r="N43" i="3" s="1"/>
  <c r="K43" i="1"/>
  <c r="K43" i="3" s="1"/>
  <c r="G43" i="1"/>
  <c r="G43" i="3" s="1"/>
  <c r="E43" i="1"/>
  <c r="E43" i="3" s="1"/>
  <c r="B51" i="1"/>
  <c r="C44" i="1"/>
  <c r="C44" i="3" s="1"/>
  <c r="K44" i="1"/>
  <c r="K44" i="3" s="1"/>
  <c r="F44" i="1"/>
  <c r="F44" i="3" s="1"/>
  <c r="M43" i="1"/>
  <c r="M43" i="3" s="1"/>
  <c r="H43" i="1"/>
  <c r="H43" i="3" s="1"/>
  <c r="F45" i="8"/>
  <c r="F44" i="8"/>
  <c r="F43" i="8"/>
  <c r="H26" i="8"/>
  <c r="G25" i="8"/>
  <c r="G24" i="8"/>
  <c r="G23" i="8"/>
  <c r="G20" i="8"/>
  <c r="E20" i="8"/>
  <c r="D20" i="8"/>
  <c r="B20" i="8"/>
  <c r="C18" i="8"/>
  <c r="B38" i="8" s="1"/>
  <c r="C17" i="8"/>
  <c r="B37" i="8" s="1"/>
  <c r="C16" i="8"/>
  <c r="B36" i="8" s="1"/>
  <c r="B42" i="8" s="1"/>
  <c r="C15" i="8"/>
  <c r="B35" i="8" s="1"/>
  <c r="C14" i="8"/>
  <c r="B34" i="8" s="1"/>
  <c r="C13" i="8"/>
  <c r="B33" i="8" s="1"/>
  <c r="C12" i="8"/>
  <c r="B32" i="8" s="1"/>
  <c r="C11" i="8"/>
  <c r="B31" i="8" s="1"/>
  <c r="C10" i="8"/>
  <c r="B30" i="8" s="1"/>
  <c r="C9" i="8"/>
  <c r="B29" i="8" s="1"/>
  <c r="C8" i="8"/>
  <c r="B28" i="8" s="1"/>
  <c r="F45" i="7"/>
  <c r="F44" i="7"/>
  <c r="F43" i="7"/>
  <c r="H26" i="7"/>
  <c r="G25" i="7"/>
  <c r="G24" i="7"/>
  <c r="G23" i="7"/>
  <c r="G20" i="7"/>
  <c r="E20" i="7"/>
  <c r="D20" i="7"/>
  <c r="B20" i="7"/>
  <c r="C18" i="7"/>
  <c r="B38" i="7" s="1"/>
  <c r="C17" i="7"/>
  <c r="B37" i="7" s="1"/>
  <c r="C16" i="7"/>
  <c r="B36" i="7" s="1"/>
  <c r="B42" i="7" s="1"/>
  <c r="D42" i="7" s="1"/>
  <c r="C15" i="7"/>
  <c r="B35" i="7" s="1"/>
  <c r="C14" i="7"/>
  <c r="B34" i="7" s="1"/>
  <c r="C13" i="7"/>
  <c r="B33" i="7" s="1"/>
  <c r="C12" i="7"/>
  <c r="B32" i="7" s="1"/>
  <c r="C11" i="7"/>
  <c r="B31" i="7" s="1"/>
  <c r="C10" i="7"/>
  <c r="B30" i="7" s="1"/>
  <c r="C9" i="7"/>
  <c r="B29" i="7" s="1"/>
  <c r="C8" i="7"/>
  <c r="B28" i="7" s="1"/>
  <c r="F45" i="2"/>
  <c r="F44" i="2"/>
  <c r="F43" i="2"/>
  <c r="E20" i="2"/>
  <c r="D20" i="2"/>
  <c r="B20" i="2"/>
  <c r="C9" i="2"/>
  <c r="B29" i="2" s="1"/>
  <c r="C10" i="2"/>
  <c r="B30" i="2" s="1"/>
  <c r="C11" i="2"/>
  <c r="B31" i="2" s="1"/>
  <c r="C12" i="2"/>
  <c r="B32" i="2" s="1"/>
  <c r="C13" i="2"/>
  <c r="B33" i="2" s="1"/>
  <c r="C14" i="2"/>
  <c r="B34" i="2" s="1"/>
  <c r="C15" i="2"/>
  <c r="B35" i="2" s="1"/>
  <c r="C16" i="2"/>
  <c r="B36" i="2" s="1"/>
  <c r="C17" i="2"/>
  <c r="B37" i="2" s="1"/>
  <c r="C18" i="2"/>
  <c r="B38" i="2" s="1"/>
  <c r="C8" i="2"/>
  <c r="B28" i="2" s="1"/>
  <c r="H26" i="2"/>
  <c r="D22" i="4"/>
  <c r="D25" i="4" s="1"/>
  <c r="E22" i="4"/>
  <c r="E25" i="4" s="1"/>
  <c r="C22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I44" i="3" l="1"/>
  <c r="I50" i="1"/>
  <c r="I50" i="3" s="1"/>
  <c r="I45" i="1"/>
  <c r="I45" i="3" s="1"/>
  <c r="I43" i="3"/>
  <c r="I49" i="1"/>
  <c r="D47" i="15"/>
  <c r="C47" i="15"/>
  <c r="J47" i="15"/>
  <c r="L47" i="15"/>
  <c r="F47" i="15"/>
  <c r="K47" i="15"/>
  <c r="N47" i="15"/>
  <c r="E47" i="15"/>
  <c r="G47" i="15"/>
  <c r="B29" i="15"/>
  <c r="B47" i="15" s="1"/>
  <c r="M47" i="15"/>
  <c r="N45" i="1"/>
  <c r="N45" i="3" s="1"/>
  <c r="D45" i="1"/>
  <c r="D45" i="3" s="1"/>
  <c r="N15" i="16"/>
  <c r="L15" i="16"/>
  <c r="G15" i="16"/>
  <c r="E15" i="16"/>
  <c r="M15" i="16"/>
  <c r="H15" i="16"/>
  <c r="D15" i="16"/>
  <c r="K15" i="16"/>
  <c r="F15" i="16"/>
  <c r="C15" i="16"/>
  <c r="E45" i="1"/>
  <c r="E45" i="3" s="1"/>
  <c r="J45" i="1"/>
  <c r="J45" i="3" s="1"/>
  <c r="J15" i="16"/>
  <c r="J17" i="28"/>
  <c r="B16" i="28"/>
  <c r="J16" i="16" s="1"/>
  <c r="H45" i="1"/>
  <c r="H45" i="3" s="1"/>
  <c r="C45" i="1"/>
  <c r="C45" i="3" s="1"/>
  <c r="L45" i="1"/>
  <c r="L45" i="3" s="1"/>
  <c r="F45" i="1"/>
  <c r="F45" i="3" s="1"/>
  <c r="G45" i="1"/>
  <c r="G45" i="3" s="1"/>
  <c r="M45" i="1"/>
  <c r="M45" i="3" s="1"/>
  <c r="G26" i="8"/>
  <c r="K45" i="1"/>
  <c r="K45" i="3" s="1"/>
  <c r="D37" i="2"/>
  <c r="E37" i="2"/>
  <c r="C37" i="2"/>
  <c r="D36" i="2"/>
  <c r="E36" i="2"/>
  <c r="C36" i="2"/>
  <c r="B42" i="2"/>
  <c r="D28" i="2"/>
  <c r="E28" i="2"/>
  <c r="C28" i="2"/>
  <c r="D35" i="2"/>
  <c r="E35" i="2"/>
  <c r="C35" i="2"/>
  <c r="D33" i="2"/>
  <c r="C33" i="2"/>
  <c r="E33" i="2"/>
  <c r="E32" i="2"/>
  <c r="D32" i="2"/>
  <c r="C32" i="2"/>
  <c r="D29" i="2"/>
  <c r="C29" i="2"/>
  <c r="E29" i="2"/>
  <c r="D31" i="2"/>
  <c r="C31" i="2"/>
  <c r="E31" i="2"/>
  <c r="E30" i="2"/>
  <c r="D30" i="2"/>
  <c r="C30" i="2"/>
  <c r="C20" i="2"/>
  <c r="D34" i="2"/>
  <c r="E34" i="2"/>
  <c r="C34" i="2"/>
  <c r="G20" i="2"/>
  <c r="G13" i="2" s="1"/>
  <c r="C25" i="4"/>
  <c r="E38" i="2"/>
  <c r="D38" i="2"/>
  <c r="C38" i="2"/>
  <c r="G26" i="7"/>
  <c r="F12" i="2"/>
  <c r="G9" i="2"/>
  <c r="G17" i="2"/>
  <c r="G10" i="2"/>
  <c r="G18" i="2"/>
  <c r="G15" i="2"/>
  <c r="G14" i="2"/>
  <c r="G8" i="2"/>
  <c r="G16" i="2"/>
  <c r="G22" i="2" s="1"/>
  <c r="F8" i="2"/>
  <c r="F14" i="2"/>
  <c r="F10" i="2"/>
  <c r="F16" i="2"/>
  <c r="F11" i="2"/>
  <c r="F18" i="2"/>
  <c r="F13" i="2"/>
  <c r="F9" i="2"/>
  <c r="F22" i="4"/>
  <c r="F34" i="4" s="1"/>
  <c r="E42" i="8"/>
  <c r="C42" i="8"/>
  <c r="D42" i="8"/>
  <c r="C20" i="8"/>
  <c r="E42" i="7"/>
  <c r="C42" i="7"/>
  <c r="D45" i="7"/>
  <c r="D44" i="7"/>
  <c r="D43" i="7"/>
  <c r="C20" i="7"/>
  <c r="I51" i="1" l="1"/>
  <c r="I51" i="3" s="1"/>
  <c r="I49" i="3"/>
  <c r="C50" i="1"/>
  <c r="C50" i="3" s="1"/>
  <c r="M50" i="1"/>
  <c r="M50" i="3" s="1"/>
  <c r="L50" i="1"/>
  <c r="L50" i="3" s="1"/>
  <c r="G50" i="1"/>
  <c r="G50" i="3" s="1"/>
  <c r="K50" i="1"/>
  <c r="K50" i="3" s="1"/>
  <c r="N50" i="1"/>
  <c r="N50" i="3" s="1"/>
  <c r="E50" i="1"/>
  <c r="E50" i="3" s="1"/>
  <c r="J18" i="28"/>
  <c r="B17" i="28"/>
  <c r="J17" i="16" s="1"/>
  <c r="H50" i="1"/>
  <c r="H50" i="3" s="1"/>
  <c r="F50" i="1"/>
  <c r="F50" i="3" s="1"/>
  <c r="D50" i="1"/>
  <c r="D50" i="3" s="1"/>
  <c r="J50" i="1"/>
  <c r="J50" i="3" s="1"/>
  <c r="N16" i="16"/>
  <c r="M16" i="16"/>
  <c r="K16" i="16"/>
  <c r="H16" i="16"/>
  <c r="F16" i="16"/>
  <c r="D16" i="16"/>
  <c r="E16" i="16"/>
  <c r="L16" i="16"/>
  <c r="G16" i="16"/>
  <c r="C16" i="16"/>
  <c r="F17" i="2"/>
  <c r="F15" i="2"/>
  <c r="G12" i="2"/>
  <c r="G11" i="2"/>
  <c r="N33" i="1"/>
  <c r="N49" i="1"/>
  <c r="N49" i="3" s="1"/>
  <c r="H33" i="1"/>
  <c r="H49" i="1"/>
  <c r="H49" i="3" s="1"/>
  <c r="L49" i="1"/>
  <c r="L49" i="3" s="1"/>
  <c r="L33" i="1"/>
  <c r="C42" i="2"/>
  <c r="E42" i="2"/>
  <c r="D42" i="2"/>
  <c r="K49" i="1"/>
  <c r="K49" i="3" s="1"/>
  <c r="K33" i="1"/>
  <c r="J33" i="1"/>
  <c r="J49" i="1"/>
  <c r="J49" i="3" s="1"/>
  <c r="G49" i="1"/>
  <c r="G49" i="3" s="1"/>
  <c r="G33" i="1"/>
  <c r="M49" i="1"/>
  <c r="M49" i="3" s="1"/>
  <c r="M33" i="1"/>
  <c r="F49" i="1"/>
  <c r="F49" i="3" s="1"/>
  <c r="F33" i="1"/>
  <c r="E33" i="1"/>
  <c r="E49" i="1"/>
  <c r="E49" i="3" s="1"/>
  <c r="C49" i="1"/>
  <c r="C49" i="3" s="1"/>
  <c r="C33" i="1"/>
  <c r="D49" i="1"/>
  <c r="D49" i="3" s="1"/>
  <c r="D33" i="1"/>
  <c r="G23" i="2"/>
  <c r="G24" i="2"/>
  <c r="G25" i="2"/>
  <c r="D46" i="7"/>
  <c r="D45" i="8"/>
  <c r="D44" i="8"/>
  <c r="D43" i="8"/>
  <c r="C45" i="8"/>
  <c r="C44" i="8"/>
  <c r="C43" i="8"/>
  <c r="E45" i="8"/>
  <c r="E44" i="8"/>
  <c r="E43" i="8"/>
  <c r="E45" i="7"/>
  <c r="E44" i="7"/>
  <c r="E43" i="7"/>
  <c r="C45" i="7"/>
  <c r="C44" i="7"/>
  <c r="C43" i="7"/>
  <c r="M17" i="16" l="1"/>
  <c r="K17" i="16"/>
  <c r="H17" i="16"/>
  <c r="F17" i="16"/>
  <c r="D17" i="16"/>
  <c r="N17" i="16"/>
  <c r="E17" i="16"/>
  <c r="L17" i="16"/>
  <c r="C17" i="16"/>
  <c r="G17" i="16"/>
  <c r="E51" i="1"/>
  <c r="E51" i="3" s="1"/>
  <c r="F51" i="1"/>
  <c r="F51" i="3" s="1"/>
  <c r="M51" i="1"/>
  <c r="M51" i="3" s="1"/>
  <c r="G51" i="1"/>
  <c r="G51" i="3" s="1"/>
  <c r="K51" i="1"/>
  <c r="K51" i="3" s="1"/>
  <c r="L51" i="1"/>
  <c r="L51" i="3" s="1"/>
  <c r="N51" i="1"/>
  <c r="N51" i="3" s="1"/>
  <c r="D51" i="1"/>
  <c r="D51" i="3" s="1"/>
  <c r="C51" i="1"/>
  <c r="C51" i="3" s="1"/>
  <c r="J51" i="1"/>
  <c r="J51" i="3" s="1"/>
  <c r="H51" i="1"/>
  <c r="H51" i="3" s="1"/>
  <c r="J19" i="28"/>
  <c r="B18" i="28"/>
  <c r="C45" i="2"/>
  <c r="C44" i="2"/>
  <c r="C43" i="2"/>
  <c r="D45" i="2"/>
  <c r="D43" i="2"/>
  <c r="D44" i="2"/>
  <c r="D46" i="8"/>
  <c r="E44" i="2"/>
  <c r="E43" i="2"/>
  <c r="E45" i="2"/>
  <c r="G26" i="2"/>
  <c r="C46" i="8"/>
  <c r="E46" i="8"/>
  <c r="E46" i="7"/>
  <c r="C46" i="7"/>
  <c r="N18" i="16" l="1"/>
  <c r="N18" i="3" s="1"/>
  <c r="L18" i="16"/>
  <c r="L18" i="3" s="1"/>
  <c r="G18" i="16"/>
  <c r="G18" i="3" s="1"/>
  <c r="E18" i="16"/>
  <c r="E18" i="3" s="1"/>
  <c r="C18" i="16"/>
  <c r="C18" i="3" s="1"/>
  <c r="K18" i="16"/>
  <c r="K18" i="3" s="1"/>
  <c r="F18" i="16"/>
  <c r="F18" i="3" s="1"/>
  <c r="H18" i="16"/>
  <c r="H18" i="3" s="1"/>
  <c r="M18" i="16"/>
  <c r="M18" i="3" s="1"/>
  <c r="D18" i="16"/>
  <c r="D18" i="3" s="1"/>
  <c r="J18" i="16"/>
  <c r="J18" i="3" s="1"/>
  <c r="J20" i="28"/>
  <c r="B19" i="28"/>
  <c r="J19" i="16" s="1"/>
  <c r="J19" i="3" s="1"/>
  <c r="D46" i="2"/>
  <c r="E46" i="2"/>
  <c r="C46" i="2"/>
  <c r="J21" i="28" l="1"/>
  <c r="B20" i="28"/>
  <c r="J20" i="16" s="1"/>
  <c r="M19" i="16"/>
  <c r="M19" i="3" s="1"/>
  <c r="K19" i="16"/>
  <c r="K19" i="3" s="1"/>
  <c r="H19" i="16"/>
  <c r="H19" i="3" s="1"/>
  <c r="F19" i="16"/>
  <c r="F19" i="3" s="1"/>
  <c r="D19" i="16"/>
  <c r="D19" i="3" s="1"/>
  <c r="L19" i="16"/>
  <c r="L19" i="3" s="1"/>
  <c r="G19" i="16"/>
  <c r="G19" i="3" s="1"/>
  <c r="C19" i="16"/>
  <c r="C19" i="3" s="1"/>
  <c r="N19" i="16"/>
  <c r="N19" i="3" s="1"/>
  <c r="E19" i="16"/>
  <c r="E19" i="3" s="1"/>
  <c r="B41" i="1"/>
  <c r="J22" i="28" l="1"/>
  <c r="B21" i="28"/>
  <c r="N20" i="16"/>
  <c r="L20" i="16"/>
  <c r="G20" i="16"/>
  <c r="E20" i="16"/>
  <c r="C20" i="16"/>
  <c r="M20" i="16"/>
  <c r="H20" i="16"/>
  <c r="D20" i="16"/>
  <c r="K20" i="16"/>
  <c r="F20" i="16"/>
  <c r="C41" i="1"/>
  <c r="K41" i="1"/>
  <c r="E41" i="1"/>
  <c r="G41" i="1"/>
  <c r="D41" i="1"/>
  <c r="N41" i="1"/>
  <c r="M41" i="1"/>
  <c r="F41" i="1"/>
  <c r="J41" i="1"/>
  <c r="L41" i="1"/>
  <c r="M21" i="16" l="1"/>
  <c r="M21" i="3" s="1"/>
  <c r="K21" i="16"/>
  <c r="K21" i="3" s="1"/>
  <c r="H21" i="16"/>
  <c r="H21" i="3" s="1"/>
  <c r="F21" i="16"/>
  <c r="F21" i="3" s="1"/>
  <c r="D21" i="16"/>
  <c r="D21" i="3" s="1"/>
  <c r="N21" i="16"/>
  <c r="N21" i="3" s="1"/>
  <c r="E21" i="16"/>
  <c r="E21" i="3" s="1"/>
  <c r="G21" i="16"/>
  <c r="G21" i="3" s="1"/>
  <c r="L21" i="16"/>
  <c r="L21" i="3" s="1"/>
  <c r="C21" i="16"/>
  <c r="C21" i="3" s="1"/>
  <c r="J21" i="16"/>
  <c r="J21" i="3" s="1"/>
  <c r="J23" i="28"/>
  <c r="B22" i="28"/>
  <c r="N22" i="16" l="1"/>
  <c r="L22" i="16"/>
  <c r="G22" i="16"/>
  <c r="E22" i="16"/>
  <c r="C22" i="16"/>
  <c r="K22" i="16"/>
  <c r="F22" i="16"/>
  <c r="M22" i="16"/>
  <c r="D22" i="16"/>
  <c r="H22" i="16"/>
  <c r="J22" i="16"/>
  <c r="J24" i="28"/>
  <c r="B23" i="28"/>
  <c r="M23" i="16" l="1"/>
  <c r="K23" i="16"/>
  <c r="H23" i="16"/>
  <c r="F23" i="16"/>
  <c r="D23" i="16"/>
  <c r="L23" i="16"/>
  <c r="G23" i="16"/>
  <c r="C23" i="16"/>
  <c r="N23" i="16"/>
  <c r="E23" i="16"/>
  <c r="J23" i="16"/>
  <c r="J25" i="28"/>
  <c r="B24" i="28"/>
  <c r="J24" i="16" s="1"/>
  <c r="J26" i="28" l="1"/>
  <c r="B25" i="28"/>
  <c r="N24" i="16"/>
  <c r="L24" i="16"/>
  <c r="G24" i="16"/>
  <c r="E24" i="16"/>
  <c r="C24" i="16"/>
  <c r="M24" i="16"/>
  <c r="H24" i="16"/>
  <c r="D24" i="16"/>
  <c r="F24" i="16"/>
  <c r="K24" i="16"/>
  <c r="M25" i="16" l="1"/>
  <c r="K25" i="16"/>
  <c r="H25" i="16"/>
  <c r="F25" i="16"/>
  <c r="D25" i="16"/>
  <c r="N25" i="16"/>
  <c r="E25" i="16"/>
  <c r="L25" i="16"/>
  <c r="C25" i="16"/>
  <c r="G25" i="16"/>
  <c r="J25" i="16"/>
  <c r="J27" i="28"/>
  <c r="B26" i="28"/>
  <c r="J26" i="16" s="1"/>
  <c r="J28" i="28" l="1"/>
  <c r="B27" i="28"/>
  <c r="N26" i="16"/>
  <c r="L26" i="16"/>
  <c r="G26" i="16"/>
  <c r="E26" i="16"/>
  <c r="C26" i="16"/>
  <c r="K26" i="16"/>
  <c r="F26" i="16"/>
  <c r="H26" i="16"/>
  <c r="M26" i="16"/>
  <c r="D26" i="16"/>
  <c r="M27" i="16" l="1"/>
  <c r="K27" i="16"/>
  <c r="H27" i="16"/>
  <c r="F27" i="16"/>
  <c r="D27" i="16"/>
  <c r="L27" i="16"/>
  <c r="G27" i="16"/>
  <c r="C27" i="16"/>
  <c r="N27" i="16"/>
  <c r="E27" i="16"/>
  <c r="J27" i="16"/>
  <c r="B28" i="28"/>
  <c r="J38" i="28"/>
  <c r="J28" i="16"/>
  <c r="J29" i="16" l="1"/>
  <c r="J47" i="16" s="1"/>
  <c r="N28" i="16"/>
  <c r="L28" i="16"/>
  <c r="G28" i="16"/>
  <c r="E28" i="16"/>
  <c r="C28" i="16"/>
  <c r="M28" i="16"/>
  <c r="H28" i="16"/>
  <c r="D28" i="16"/>
  <c r="K28" i="16"/>
  <c r="F28" i="16"/>
  <c r="B38" i="28"/>
  <c r="J39" i="28"/>
  <c r="M29" i="16" l="1"/>
  <c r="M47" i="16" s="1"/>
  <c r="L29" i="16"/>
  <c r="L47" i="16" s="1"/>
  <c r="K29" i="16"/>
  <c r="K47" i="16" s="1"/>
  <c r="F29" i="16"/>
  <c r="F47" i="16" s="1"/>
  <c r="N29" i="16"/>
  <c r="N47" i="16" s="1"/>
  <c r="C29" i="16"/>
  <c r="D29" i="16"/>
  <c r="D47" i="16" s="1"/>
  <c r="E29" i="16"/>
  <c r="E47" i="16" s="1"/>
  <c r="H29" i="16"/>
  <c r="H47" i="16" s="1"/>
  <c r="G29" i="16"/>
  <c r="G47" i="16" s="1"/>
  <c r="J40" i="28"/>
  <c r="B40" i="28" s="1"/>
  <c r="B39" i="28"/>
  <c r="B29" i="16" l="1"/>
  <c r="B47" i="16" s="1"/>
  <c r="C47" i="16"/>
  <c r="J29" i="1"/>
  <c r="J29" i="3" s="1"/>
  <c r="N29" i="1"/>
  <c r="N29" i="3" s="1"/>
  <c r="D29" i="1"/>
  <c r="D29" i="3" s="1"/>
  <c r="E29" i="1"/>
  <c r="E29" i="3" s="1"/>
  <c r="K29" i="1"/>
  <c r="K29" i="3" s="1"/>
  <c r="G29" i="1"/>
  <c r="G29" i="3" s="1"/>
  <c r="F29" i="1"/>
  <c r="F29" i="3" s="1"/>
  <c r="M29" i="1"/>
  <c r="M29" i="3" s="1"/>
  <c r="L29" i="1"/>
  <c r="L29" i="3" s="1"/>
  <c r="H29" i="1"/>
  <c r="H29" i="3" s="1"/>
  <c r="C29" i="1"/>
  <c r="C29" i="3" s="1"/>
  <c r="G47" i="1" l="1"/>
  <c r="G47" i="3" s="1"/>
  <c r="E47" i="1"/>
  <c r="E47" i="3" s="1"/>
  <c r="F47" i="1"/>
  <c r="F47" i="3" s="1"/>
  <c r="D47" i="1"/>
  <c r="D47" i="3" s="1"/>
  <c r="L47" i="1"/>
  <c r="L47" i="3" s="1"/>
  <c r="K47" i="1"/>
  <c r="K47" i="3" s="1"/>
  <c r="J47" i="1"/>
  <c r="J47" i="3" s="1"/>
  <c r="C47" i="1"/>
  <c r="C47" i="3" s="1"/>
  <c r="B29" i="1"/>
  <c r="B29" i="3" s="1"/>
  <c r="H47" i="1"/>
  <c r="H47" i="3" s="1"/>
  <c r="M47" i="1"/>
  <c r="M47" i="3" s="1"/>
  <c r="N47" i="1"/>
  <c r="N47" i="3" s="1"/>
  <c r="B47" i="1" l="1"/>
  <c r="B47" i="3" s="1"/>
</calcChain>
</file>

<file path=xl/sharedStrings.xml><?xml version="1.0" encoding="utf-8"?>
<sst xmlns="http://schemas.openxmlformats.org/spreadsheetml/2006/main" count="1016" uniqueCount="121">
  <si>
    <t>Location 1</t>
  </si>
  <si>
    <t>Total</t>
  </si>
  <si>
    <t xml:space="preserve">  Rent</t>
  </si>
  <si>
    <t xml:space="preserve">  Utilities</t>
  </si>
  <si>
    <t xml:space="preserve">  Janitorial/Maintenance</t>
  </si>
  <si>
    <t xml:space="preserve">  Landscaping</t>
  </si>
  <si>
    <t xml:space="preserve">  General Repair</t>
  </si>
  <si>
    <t xml:space="preserve">  Pest Control</t>
  </si>
  <si>
    <t xml:space="preserve">  Other - please list</t>
  </si>
  <si>
    <t xml:space="preserve">  Equipment Maintenance/Rental</t>
  </si>
  <si>
    <t>Grand Total Budget</t>
  </si>
  <si>
    <t>Enter LWDA Name Here</t>
  </si>
  <si>
    <t xml:space="preserve">  Telephone (if applicable)</t>
  </si>
  <si>
    <t>WP</t>
  </si>
  <si>
    <t>UI</t>
  </si>
  <si>
    <t>TAA</t>
  </si>
  <si>
    <t>MSFW</t>
  </si>
  <si>
    <t>Vet</t>
  </si>
  <si>
    <t>TANF</t>
  </si>
  <si>
    <t>SNAP</t>
  </si>
  <si>
    <t>VR</t>
  </si>
  <si>
    <t>Adult Ed</t>
  </si>
  <si>
    <t>WIOA</t>
  </si>
  <si>
    <t>Shared Operating Budget for PY17</t>
  </si>
  <si>
    <t>July 1, 2017 - June 30, 2018</t>
  </si>
  <si>
    <t>Infrastructure Costs</t>
  </si>
  <si>
    <t>Additional Shared Services Costs</t>
  </si>
  <si>
    <t>VET</t>
  </si>
  <si>
    <t>List Allowable Cost Item Agreed To</t>
  </si>
  <si>
    <t>Less Cash Contributions</t>
  </si>
  <si>
    <t>Less Non-personnel In-kind Contributions</t>
  </si>
  <si>
    <t>Balance</t>
  </si>
  <si>
    <t>Total Additional Costs</t>
  </si>
  <si>
    <t>Total Infrastructure Costs</t>
  </si>
  <si>
    <t>Less In-kind Contributions</t>
  </si>
  <si>
    <t xml:space="preserve">  Public Access PC Costs</t>
  </si>
  <si>
    <t>**All staff purchase their own supplies- only resource room and common area supplies are shared</t>
  </si>
  <si>
    <r>
      <t>***</t>
    </r>
    <r>
      <rPr>
        <i/>
        <sz val="11"/>
        <color theme="1"/>
        <rFont val="Calibri"/>
        <family val="2"/>
        <scheme val="minor"/>
      </rPr>
      <t>Add additional columns as needed</t>
    </r>
  </si>
  <si>
    <t>FTE Cost Allocation Methodology</t>
  </si>
  <si>
    <t>SF Cost Allocation Methodology</t>
  </si>
  <si>
    <t>% of Total</t>
  </si>
  <si>
    <t>SC Works Location 1</t>
  </si>
  <si>
    <t>ANNUAL COST</t>
  </si>
  <si>
    <t>SOLE SPACE              SQ. FT.</t>
  </si>
  <si>
    <t>Total Shared                      SQ. FT.</t>
  </si>
  <si>
    <t>COST PER              SQ. FT.</t>
  </si>
  <si>
    <t>COMMON        SPACE  SQ. FT.</t>
  </si>
  <si>
    <t>% OF TIME                      SPACE Assigned</t>
  </si>
  <si>
    <t>Rotating PT Partners</t>
  </si>
  <si>
    <t>Job Corp</t>
  </si>
  <si>
    <t xml:space="preserve">Rotating PT Partner(s) </t>
  </si>
  <si>
    <t>Partner XX</t>
  </si>
  <si>
    <t>% of time Used</t>
  </si>
  <si>
    <t>List Allowable/ Agreeable Cost Item</t>
  </si>
  <si>
    <t>Total Costs</t>
  </si>
  <si>
    <t>Total Local Area Operating Budget for PY17</t>
  </si>
  <si>
    <t>Location 2</t>
  </si>
  <si>
    <t>Location 3</t>
  </si>
  <si>
    <t>Totals</t>
  </si>
  <si>
    <t>*Quarterly costs from previous program year were annualized to project a baseline budget.</t>
  </si>
  <si>
    <t>SQ. Footage Cost Allocation Methodology</t>
  </si>
  <si>
    <t>Square Footage</t>
  </si>
  <si>
    <t>Cost per Square Foot</t>
  </si>
  <si>
    <t>Partners' proportionate share percentage</t>
  </si>
  <si>
    <t>% of Sole Space Sq. Ft.</t>
  </si>
  <si>
    <t>Rotating Partners</t>
  </si>
  <si>
    <t>SAMPLE</t>
  </si>
  <si>
    <r>
      <t xml:space="preserve">Number of FTEs cost sharing </t>
    </r>
    <r>
      <rPr>
        <b/>
        <i/>
        <sz val="11"/>
        <color theme="1"/>
        <rFont val="Calibri"/>
        <family val="2"/>
        <scheme val="minor"/>
      </rPr>
      <t>Additional Costs</t>
    </r>
  </si>
  <si>
    <t xml:space="preserve">*DEW's share of depreciation cost for DEW-owned buildings is considered an in-kind contribution </t>
  </si>
  <si>
    <t xml:space="preserve">  Depreciation (if applicable)</t>
  </si>
  <si>
    <t xml:space="preserve"> Common area supplies</t>
  </si>
  <si>
    <t>SC Works Location 2</t>
  </si>
  <si>
    <t>SC Works Location 3</t>
  </si>
  <si>
    <t xml:space="preserve">  Security System</t>
  </si>
  <si>
    <t>SCCB</t>
  </si>
  <si>
    <t>CSBG</t>
  </si>
  <si>
    <t>Other - Computer purchase</t>
  </si>
  <si>
    <t>Other - Adaptive Equipment</t>
  </si>
  <si>
    <t>Other - Moving Cost</t>
  </si>
  <si>
    <t>Other - Sign</t>
  </si>
  <si>
    <t>Other - Security Camera</t>
  </si>
  <si>
    <t>Other - Paint</t>
  </si>
  <si>
    <t>Other Allowable Cost - Job Fair</t>
  </si>
  <si>
    <t>Other Allowable Cost - Intrepreter</t>
  </si>
  <si>
    <t>Other Allowable Cost - please list</t>
  </si>
  <si>
    <t>Upper Savannah</t>
  </si>
  <si>
    <t>Upper Savannah Employee Breakout</t>
  </si>
  <si>
    <t>Infrastructure Costs - Greenwood</t>
  </si>
  <si>
    <t>Rent</t>
  </si>
  <si>
    <t>Security System</t>
  </si>
  <si>
    <t>Utilities</t>
  </si>
  <si>
    <t>Janitorial/Maintenance</t>
  </si>
  <si>
    <t>Landscaping</t>
  </si>
  <si>
    <t>General Repair</t>
  </si>
  <si>
    <t>Pest Control</t>
  </si>
  <si>
    <t>Depreciation (if applicable)*</t>
  </si>
  <si>
    <t>Telephone (calc. by line)</t>
  </si>
  <si>
    <t>Public Access PC Costs (included in telephone)</t>
  </si>
  <si>
    <t>Copier Rental (charged by copy) Est.</t>
  </si>
  <si>
    <t>Common area supplies**</t>
  </si>
  <si>
    <t>Infrastructure Costs - Edgefield</t>
  </si>
  <si>
    <t>Infrastructure Costs - Laurens 1</t>
  </si>
  <si>
    <t>Infrastructure Costs - McCormick</t>
  </si>
  <si>
    <t>Infrastructure Costs - Newberry</t>
  </si>
  <si>
    <t>Infrastructure Costs - Saluda</t>
  </si>
  <si>
    <t>Other - General Insurance</t>
  </si>
  <si>
    <t xml:space="preserve">Telephone </t>
  </si>
  <si>
    <t xml:space="preserve">Copier Rental </t>
  </si>
  <si>
    <t>Telephone</t>
  </si>
  <si>
    <t>Laurens 1</t>
  </si>
  <si>
    <t>McCormick</t>
  </si>
  <si>
    <t>Newberry</t>
  </si>
  <si>
    <t>Saluda</t>
  </si>
  <si>
    <t>Edgefield 1</t>
  </si>
  <si>
    <t>EXPECTED COSTS JULY 1, 2017 - OCTOBER 31, 2017</t>
  </si>
  <si>
    <t>BUDGET IS FOR JULY 1,2017 to NOVEMBER 1, 2017</t>
  </si>
  <si>
    <t>Copier Rental</t>
  </si>
  <si>
    <t>*The costs for depreciation were waived.  WIOA/GLEAMNS is providing IT support in Greenwood, Laurens and Newberry at no cost to partners. DEW does not pay for internet in Greenwood.</t>
  </si>
  <si>
    <t xml:space="preserve">Public Access PC Costs </t>
  </si>
  <si>
    <t>Center Operating Budget for PY18</t>
  </si>
  <si>
    <t>July 1, 2018-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</si>
</sst>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Protection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 applyProtection="1"/>
    <xf numFmtId="44" fontId="2" fillId="0" borderId="2" xfId="2" applyFont="1" applyBorder="1" applyProtection="1"/>
    <xf numFmtId="0" fontId="3" fillId="0" borderId="0" xfId="0" applyFont="1" applyProtection="1"/>
    <xf numFmtId="0" fontId="2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Protection="1"/>
    <xf numFmtId="0" fontId="2" fillId="0" borderId="0" xfId="0" applyFont="1" applyBorder="1" applyProtection="1"/>
    <xf numFmtId="44" fontId="2" fillId="0" borderId="0" xfId="2" applyFont="1" applyBorder="1" applyProtection="1"/>
    <xf numFmtId="44" fontId="2" fillId="0" borderId="1" xfId="2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0" fontId="2" fillId="2" borderId="3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4" fontId="2" fillId="2" borderId="2" xfId="2" applyFont="1" applyFill="1" applyBorder="1" applyProtection="1"/>
    <xf numFmtId="0" fontId="4" fillId="0" borderId="0" xfId="0" applyFont="1" applyProtection="1">
      <protection locked="0"/>
    </xf>
    <xf numFmtId="8" fontId="0" fillId="0" borderId="0" xfId="0" applyNumberForma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6" fontId="0" fillId="0" borderId="0" xfId="0" applyNumberFormat="1"/>
    <xf numFmtId="42" fontId="0" fillId="0" borderId="0" xfId="0" applyNumberFormat="1"/>
    <xf numFmtId="0" fontId="2" fillId="0" borderId="0" xfId="0" applyFont="1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8" fontId="0" fillId="4" borderId="0" xfId="0" applyNumberFormat="1" applyFill="1"/>
    <xf numFmtId="9" fontId="0" fillId="4" borderId="0" xfId="0" applyNumberFormat="1" applyFill="1"/>
    <xf numFmtId="0" fontId="2" fillId="4" borderId="3" xfId="0" applyFont="1" applyFill="1" applyBorder="1"/>
    <xf numFmtId="0" fontId="0" fillId="4" borderId="2" xfId="0" applyFill="1" applyBorder="1"/>
    <xf numFmtId="10" fontId="0" fillId="4" borderId="2" xfId="0" applyNumberFormat="1" applyFill="1" applyBorder="1"/>
    <xf numFmtId="6" fontId="0" fillId="4" borderId="2" xfId="0" applyNumberFormat="1" applyFill="1" applyBorder="1"/>
    <xf numFmtId="42" fontId="0" fillId="4" borderId="2" xfId="0" applyNumberFormat="1" applyFill="1" applyBorder="1"/>
    <xf numFmtId="0" fontId="0" fillId="0" borderId="0" xfId="0" applyFill="1"/>
    <xf numFmtId="0" fontId="0" fillId="0" borderId="0" xfId="0" applyFont="1" applyFill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0" fillId="0" borderId="2" xfId="0" applyBorder="1"/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Protection="1"/>
    <xf numFmtId="0" fontId="2" fillId="0" borderId="2" xfId="0" applyFont="1" applyBorder="1" applyProtection="1">
      <protection locked="0"/>
    </xf>
    <xf numFmtId="0" fontId="4" fillId="0" borderId="0" xfId="0" applyFont="1" applyProtection="1"/>
    <xf numFmtId="0" fontId="0" fillId="0" borderId="1" xfId="0" applyBorder="1"/>
    <xf numFmtId="0" fontId="2" fillId="2" borderId="3" xfId="0" applyFont="1" applyFill="1" applyBorder="1"/>
    <xf numFmtId="0" fontId="2" fillId="2" borderId="2" xfId="0" applyFont="1" applyFill="1" applyBorder="1"/>
    <xf numFmtId="10" fontId="0" fillId="3" borderId="0" xfId="0" applyNumberFormat="1" applyFill="1"/>
    <xf numFmtId="0" fontId="0" fillId="3" borderId="0" xfId="0" applyFill="1"/>
    <xf numFmtId="0" fontId="2" fillId="2" borderId="5" xfId="0" applyFont="1" applyFill="1" applyBorder="1" applyAlignment="1">
      <alignment wrapText="1"/>
    </xf>
    <xf numFmtId="42" fontId="0" fillId="0" borderId="0" xfId="0" applyNumberFormat="1" applyAlignment="1">
      <alignment wrapText="1"/>
    </xf>
    <xf numFmtId="10" fontId="0" fillId="0" borderId="0" xfId="0" applyNumberFormat="1" applyFill="1"/>
    <xf numFmtId="42" fontId="0" fillId="4" borderId="0" xfId="0" applyNumberFormat="1" applyFill="1"/>
    <xf numFmtId="42" fontId="0" fillId="0" borderId="0" xfId="0" applyNumberFormat="1" applyFill="1"/>
    <xf numFmtId="0" fontId="2" fillId="0" borderId="0" xfId="0" applyFont="1"/>
    <xf numFmtId="10" fontId="0" fillId="0" borderId="1" xfId="0" applyNumberFormat="1" applyFill="1" applyBorder="1"/>
    <xf numFmtId="3" fontId="0" fillId="0" borderId="1" xfId="0" applyNumberFormat="1" applyBorder="1"/>
    <xf numFmtId="9" fontId="0" fillId="0" borderId="1" xfId="0" applyNumberFormat="1" applyBorder="1"/>
    <xf numFmtId="42" fontId="0" fillId="0" borderId="1" xfId="0" applyNumberFormat="1" applyFill="1" applyBorder="1"/>
    <xf numFmtId="42" fontId="0" fillId="0" borderId="1" xfId="0" applyNumberFormat="1" applyBorder="1"/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Border="1" applyProtection="1"/>
    <xf numFmtId="44" fontId="2" fillId="2" borderId="0" xfId="2" applyFont="1" applyFill="1" applyBorder="1" applyProtection="1"/>
    <xf numFmtId="43" fontId="0" fillId="2" borderId="0" xfId="1" applyFont="1" applyFill="1" applyProtection="1"/>
    <xf numFmtId="44" fontId="0" fillId="0" borderId="2" xfId="0" applyNumberFormat="1" applyBorder="1" applyProtection="1">
      <protection locked="0"/>
    </xf>
    <xf numFmtId="44" fontId="0" fillId="2" borderId="0" xfId="0" applyNumberFormat="1" applyFill="1" applyProtection="1"/>
    <xf numFmtId="43" fontId="0" fillId="0" borderId="0" xfId="0" applyNumberFormat="1"/>
    <xf numFmtId="44" fontId="0" fillId="0" borderId="2" xfId="0" applyNumberFormat="1" applyBorder="1"/>
    <xf numFmtId="44" fontId="0" fillId="0" borderId="4" xfId="0" applyNumberFormat="1" applyBorder="1"/>
    <xf numFmtId="44" fontId="0" fillId="2" borderId="4" xfId="0" applyNumberFormat="1" applyFill="1" applyBorder="1"/>
    <xf numFmtId="44" fontId="0" fillId="4" borderId="2" xfId="0" applyNumberFormat="1" applyFill="1" applyBorder="1"/>
    <xf numFmtId="43" fontId="0" fillId="0" borderId="1" xfId="1" applyFont="1" applyBorder="1" applyProtection="1"/>
    <xf numFmtId="0" fontId="2" fillId="0" borderId="0" xfId="0" applyFont="1" applyFill="1" applyAlignment="1" applyProtection="1">
      <alignment horizontal="center"/>
    </xf>
    <xf numFmtId="44" fontId="2" fillId="2" borderId="2" xfId="0" applyNumberFormat="1" applyFont="1" applyFill="1" applyBorder="1"/>
    <xf numFmtId="0" fontId="2" fillId="0" borderId="4" xfId="0" applyFont="1" applyFill="1" applyBorder="1"/>
    <xf numFmtId="43" fontId="8" fillId="2" borderId="0" xfId="1" applyFont="1" applyFill="1" applyProtection="1"/>
    <xf numFmtId="0" fontId="8" fillId="0" borderId="0" xfId="0" applyFont="1" applyProtection="1"/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0" fontId="0" fillId="2" borderId="0" xfId="0" applyFill="1"/>
    <xf numFmtId="0" fontId="2" fillId="2" borderId="0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3" fontId="9" fillId="2" borderId="0" xfId="1" applyFont="1" applyFill="1" applyProtection="1"/>
    <xf numFmtId="43" fontId="9" fillId="0" borderId="0" xfId="0" applyNumberFormat="1" applyFont="1" applyProtection="1"/>
    <xf numFmtId="0" fontId="9" fillId="0" borderId="0" xfId="0" applyFont="1" applyProtection="1">
      <protection locked="0"/>
    </xf>
    <xf numFmtId="0" fontId="10" fillId="0" borderId="0" xfId="0" applyFont="1" applyProtection="1"/>
    <xf numFmtId="43" fontId="10" fillId="2" borderId="0" xfId="1" applyFont="1" applyFill="1" applyProtection="1"/>
    <xf numFmtId="43" fontId="10" fillId="0" borderId="0" xfId="0" applyNumberFormat="1" applyFont="1" applyProtection="1"/>
    <xf numFmtId="0" fontId="0" fillId="5" borderId="0" xfId="0" applyFill="1" applyProtection="1"/>
    <xf numFmtId="43" fontId="0" fillId="5" borderId="0" xfId="1" applyFont="1" applyFill="1" applyProtection="1"/>
    <xf numFmtId="43" fontId="0" fillId="5" borderId="0" xfId="0" applyNumberFormat="1" applyFill="1" applyProtection="1"/>
    <xf numFmtId="0" fontId="0" fillId="5" borderId="0" xfId="0" applyFill="1" applyProtection="1">
      <protection locked="0"/>
    </xf>
    <xf numFmtId="0" fontId="9" fillId="5" borderId="0" xfId="0" applyFont="1" applyFill="1" applyProtection="1"/>
    <xf numFmtId="43" fontId="9" fillId="5" borderId="0" xfId="1" applyFont="1" applyFill="1" applyProtection="1"/>
    <xf numFmtId="0" fontId="9" fillId="5" borderId="0" xfId="0" applyFont="1" applyFill="1" applyProtection="1">
      <protection locked="0"/>
    </xf>
    <xf numFmtId="44" fontId="0" fillId="5" borderId="0" xfId="0" applyNumberFormat="1" applyFill="1" applyProtection="1"/>
    <xf numFmtId="0" fontId="2" fillId="5" borderId="3" xfId="0" applyFont="1" applyFill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quotePrefix="1" applyFont="1" applyFill="1" applyProtection="1">
      <protection locked="0"/>
    </xf>
    <xf numFmtId="0" fontId="13" fillId="0" borderId="0" xfId="0" applyFont="1"/>
    <xf numFmtId="0" fontId="0" fillId="5" borderId="0" xfId="0" applyFill="1"/>
    <xf numFmtId="0" fontId="12" fillId="5" borderId="0" xfId="0" applyFont="1" applyFill="1"/>
    <xf numFmtId="0" fontId="13" fillId="5" borderId="0" xfId="0" applyFont="1" applyFill="1"/>
    <xf numFmtId="0" fontId="2" fillId="3" borderId="1" xfId="0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0"/>
  <sheetViews>
    <sheetView topLeftCell="A13" workbookViewId="0">
      <selection activeCell="C39" sqref="C39:N39"/>
    </sheetView>
  </sheetViews>
  <sheetFormatPr defaultRowHeight="15" x14ac:dyDescent="0.25"/>
  <cols>
    <col min="1" max="1" width="48.42578125" bestFit="1" customWidth="1"/>
  </cols>
  <sheetData>
    <row r="1" spans="1:14" x14ac:dyDescent="0.25">
      <c r="A1" t="s">
        <v>86</v>
      </c>
    </row>
    <row r="9" spans="1:14" x14ac:dyDescent="0.25">
      <c r="A9" s="26" t="s">
        <v>87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74</v>
      </c>
      <c r="L9" s="94" t="s">
        <v>21</v>
      </c>
      <c r="M9" s="94" t="s">
        <v>22</v>
      </c>
      <c r="N9" s="95" t="s">
        <v>75</v>
      </c>
    </row>
    <row r="10" spans="1:14" x14ac:dyDescent="0.25">
      <c r="A10" s="2" t="s">
        <v>88</v>
      </c>
      <c r="B10" s="97">
        <f>SUM(C10:N10)</f>
        <v>17.299999999999997</v>
      </c>
      <c r="C10" s="11">
        <v>6.8</v>
      </c>
      <c r="D10" s="11">
        <v>1</v>
      </c>
      <c r="E10" s="11">
        <v>0.6</v>
      </c>
      <c r="F10" s="11">
        <v>0.5</v>
      </c>
      <c r="G10" s="11">
        <v>1</v>
      </c>
      <c r="H10" s="11">
        <v>1</v>
      </c>
      <c r="I10" s="11"/>
      <c r="J10" s="11">
        <v>0.2</v>
      </c>
      <c r="K10" s="11">
        <v>0.1</v>
      </c>
      <c r="L10" s="11">
        <v>0.1</v>
      </c>
      <c r="M10" s="11">
        <v>6</v>
      </c>
      <c r="N10" s="11">
        <v>0</v>
      </c>
    </row>
    <row r="11" spans="1:14" x14ac:dyDescent="0.25">
      <c r="A11" s="2" t="s">
        <v>89</v>
      </c>
      <c r="B11" s="97">
        <f t="shared" ref="B11:B28" si="0">SUM(C11:N11)</f>
        <v>17.299999999999997</v>
      </c>
      <c r="C11" s="11">
        <f>+C$10</f>
        <v>6.8</v>
      </c>
      <c r="D11" s="11">
        <f>+D$10</f>
        <v>1</v>
      </c>
      <c r="E11" s="11">
        <f>+E$10</f>
        <v>0.6</v>
      </c>
      <c r="F11" s="11">
        <v>0.5</v>
      </c>
      <c r="G11" s="11">
        <f t="shared" ref="G11:G17" si="1">+G$10</f>
        <v>1</v>
      </c>
      <c r="H11" s="11">
        <v>1</v>
      </c>
      <c r="I11" s="11"/>
      <c r="J11" s="11">
        <v>0.2</v>
      </c>
      <c r="K11" s="11">
        <v>0.1</v>
      </c>
      <c r="L11" s="11">
        <v>0.1</v>
      </c>
      <c r="M11" s="11">
        <f>+M$10</f>
        <v>6</v>
      </c>
      <c r="N11" s="11">
        <v>0</v>
      </c>
    </row>
    <row r="12" spans="1:14" x14ac:dyDescent="0.25">
      <c r="A12" s="2" t="s">
        <v>90</v>
      </c>
      <c r="B12" s="97">
        <f t="shared" si="0"/>
        <v>17.299999999999997</v>
      </c>
      <c r="C12" s="11">
        <f t="shared" ref="C12:E17" si="2">+C$10</f>
        <v>6.8</v>
      </c>
      <c r="D12" s="11">
        <f t="shared" si="2"/>
        <v>1</v>
      </c>
      <c r="E12" s="11">
        <f t="shared" si="2"/>
        <v>0.6</v>
      </c>
      <c r="F12" s="11">
        <v>0.5</v>
      </c>
      <c r="G12" s="11">
        <f t="shared" si="1"/>
        <v>1</v>
      </c>
      <c r="H12" s="11">
        <v>1</v>
      </c>
      <c r="I12" s="11"/>
      <c r="J12" s="11">
        <v>0.2</v>
      </c>
      <c r="K12" s="11">
        <v>0.1</v>
      </c>
      <c r="L12" s="11">
        <v>0.1</v>
      </c>
      <c r="M12" s="11">
        <f t="shared" ref="M12:M16" si="3">+M$10</f>
        <v>6</v>
      </c>
      <c r="N12" s="11">
        <v>0</v>
      </c>
    </row>
    <row r="13" spans="1:14" x14ac:dyDescent="0.25">
      <c r="A13" s="2" t="s">
        <v>91</v>
      </c>
      <c r="B13" s="97">
        <f t="shared" si="0"/>
        <v>17.299999999999997</v>
      </c>
      <c r="C13" s="11">
        <f t="shared" si="2"/>
        <v>6.8</v>
      </c>
      <c r="D13" s="11">
        <f t="shared" si="2"/>
        <v>1</v>
      </c>
      <c r="E13" s="11">
        <f t="shared" si="2"/>
        <v>0.6</v>
      </c>
      <c r="F13" s="11">
        <v>0.5</v>
      </c>
      <c r="G13" s="11">
        <f t="shared" si="1"/>
        <v>1</v>
      </c>
      <c r="H13" s="11">
        <v>1</v>
      </c>
      <c r="I13" s="11"/>
      <c r="J13" s="11">
        <v>0.2</v>
      </c>
      <c r="K13" s="11">
        <v>0.1</v>
      </c>
      <c r="L13" s="11">
        <v>0.1</v>
      </c>
      <c r="M13" s="11">
        <f t="shared" si="3"/>
        <v>6</v>
      </c>
      <c r="N13" s="11">
        <v>0</v>
      </c>
    </row>
    <row r="14" spans="1:14" x14ac:dyDescent="0.25">
      <c r="A14" s="2" t="s">
        <v>92</v>
      </c>
      <c r="B14" s="97">
        <f t="shared" si="0"/>
        <v>17.299999999999997</v>
      </c>
      <c r="C14" s="11">
        <f t="shared" si="2"/>
        <v>6.8</v>
      </c>
      <c r="D14" s="11">
        <f t="shared" si="2"/>
        <v>1</v>
      </c>
      <c r="E14" s="11">
        <f t="shared" si="2"/>
        <v>0.6</v>
      </c>
      <c r="F14" s="11">
        <v>0.5</v>
      </c>
      <c r="G14" s="11">
        <f t="shared" si="1"/>
        <v>1</v>
      </c>
      <c r="H14" s="11">
        <v>1</v>
      </c>
      <c r="I14" s="11"/>
      <c r="J14" s="11">
        <v>0.2</v>
      </c>
      <c r="K14" s="11">
        <v>0.1</v>
      </c>
      <c r="L14" s="11">
        <v>0.1</v>
      </c>
      <c r="M14" s="11">
        <f t="shared" si="3"/>
        <v>6</v>
      </c>
      <c r="N14" s="11">
        <v>0</v>
      </c>
    </row>
    <row r="15" spans="1:14" x14ac:dyDescent="0.25">
      <c r="A15" s="2" t="s">
        <v>93</v>
      </c>
      <c r="B15" s="97">
        <f t="shared" si="0"/>
        <v>17.299999999999997</v>
      </c>
      <c r="C15" s="11">
        <f t="shared" si="2"/>
        <v>6.8</v>
      </c>
      <c r="D15" s="11">
        <f t="shared" si="2"/>
        <v>1</v>
      </c>
      <c r="E15" s="11">
        <f t="shared" si="2"/>
        <v>0.6</v>
      </c>
      <c r="F15" s="11">
        <v>0.5</v>
      </c>
      <c r="G15" s="11">
        <f t="shared" si="1"/>
        <v>1</v>
      </c>
      <c r="H15" s="11">
        <v>1</v>
      </c>
      <c r="I15" s="11"/>
      <c r="J15" s="11">
        <v>0.2</v>
      </c>
      <c r="K15" s="11">
        <v>0.1</v>
      </c>
      <c r="L15" s="11">
        <v>0.1</v>
      </c>
      <c r="M15" s="11">
        <f t="shared" si="3"/>
        <v>6</v>
      </c>
      <c r="N15" s="11">
        <v>0</v>
      </c>
    </row>
    <row r="16" spans="1:14" x14ac:dyDescent="0.25">
      <c r="A16" s="2" t="s">
        <v>94</v>
      </c>
      <c r="B16" s="97">
        <f t="shared" si="0"/>
        <v>17.299999999999997</v>
      </c>
      <c r="C16" s="11">
        <f t="shared" si="2"/>
        <v>6.8</v>
      </c>
      <c r="D16" s="11">
        <f t="shared" si="2"/>
        <v>1</v>
      </c>
      <c r="E16" s="11">
        <f t="shared" si="2"/>
        <v>0.6</v>
      </c>
      <c r="F16" s="11">
        <v>0.5</v>
      </c>
      <c r="G16" s="11">
        <f t="shared" si="1"/>
        <v>1</v>
      </c>
      <c r="H16" s="11">
        <v>1</v>
      </c>
      <c r="I16" s="11"/>
      <c r="J16" s="11">
        <v>0.2</v>
      </c>
      <c r="K16" s="11">
        <v>0.1</v>
      </c>
      <c r="L16" s="11">
        <v>0.1</v>
      </c>
      <c r="M16" s="11">
        <f t="shared" si="3"/>
        <v>6</v>
      </c>
      <c r="N16" s="11">
        <v>0</v>
      </c>
    </row>
    <row r="17" spans="1:24" x14ac:dyDescent="0.25">
      <c r="A17" s="2" t="s">
        <v>95</v>
      </c>
      <c r="B17" s="97">
        <f t="shared" si="0"/>
        <v>10.9</v>
      </c>
      <c r="C17" s="11">
        <f t="shared" si="2"/>
        <v>6.8</v>
      </c>
      <c r="D17" s="11">
        <f t="shared" si="2"/>
        <v>1</v>
      </c>
      <c r="E17" s="11">
        <f t="shared" si="2"/>
        <v>0.6</v>
      </c>
      <c r="F17" s="11">
        <v>0.5</v>
      </c>
      <c r="G17" s="11">
        <f t="shared" si="1"/>
        <v>1</v>
      </c>
      <c r="H17" s="11">
        <v>1</v>
      </c>
      <c r="I17" s="11"/>
      <c r="J17" s="11"/>
      <c r="K17" s="11"/>
      <c r="L17" s="11"/>
      <c r="M17" s="11"/>
      <c r="N17" s="11">
        <v>0</v>
      </c>
    </row>
    <row r="18" spans="1:24" x14ac:dyDescent="0.25">
      <c r="A18" s="105" t="s">
        <v>96</v>
      </c>
      <c r="B18" s="97">
        <f t="shared" si="0"/>
        <v>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/>
      <c r="J18" s="11">
        <v>0</v>
      </c>
      <c r="K18" s="11">
        <v>0</v>
      </c>
      <c r="L18" s="11">
        <v>0</v>
      </c>
      <c r="M18" s="11">
        <v>8</v>
      </c>
      <c r="N18" s="11">
        <v>0</v>
      </c>
    </row>
    <row r="19" spans="1:24" x14ac:dyDescent="0.25">
      <c r="A19" s="105" t="s">
        <v>97</v>
      </c>
      <c r="B19" s="97">
        <f t="shared" si="0"/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/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24" x14ac:dyDescent="0.25">
      <c r="A20" s="105" t="s">
        <v>98</v>
      </c>
      <c r="B20" s="9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P20" s="101"/>
    </row>
    <row r="21" spans="1:24" x14ac:dyDescent="0.25">
      <c r="A21" s="2" t="s">
        <v>99</v>
      </c>
      <c r="B21" s="97">
        <f t="shared" si="0"/>
        <v>17.299999999999997</v>
      </c>
      <c r="C21" s="11">
        <f t="shared" ref="C21:G28" si="4">+C$10</f>
        <v>6.8</v>
      </c>
      <c r="D21" s="11">
        <f t="shared" si="4"/>
        <v>1</v>
      </c>
      <c r="E21" s="11">
        <f t="shared" si="4"/>
        <v>0.6</v>
      </c>
      <c r="F21" s="11">
        <f t="shared" si="4"/>
        <v>0.5</v>
      </c>
      <c r="G21" s="11">
        <f t="shared" si="4"/>
        <v>1</v>
      </c>
      <c r="H21" s="11">
        <v>1</v>
      </c>
      <c r="I21" s="11"/>
      <c r="J21" s="11">
        <v>0.2</v>
      </c>
      <c r="K21" s="11">
        <v>0.1</v>
      </c>
      <c r="L21" s="11">
        <v>0.1</v>
      </c>
      <c r="M21" s="11">
        <f t="shared" ref="M21:M28" si="5">+M$10</f>
        <v>6</v>
      </c>
      <c r="N21" s="11">
        <v>0</v>
      </c>
    </row>
    <row r="22" spans="1:24" x14ac:dyDescent="0.25">
      <c r="A22" s="9" t="s">
        <v>76</v>
      </c>
      <c r="B22" s="97">
        <f t="shared" si="0"/>
        <v>17.299999999999997</v>
      </c>
      <c r="C22" s="11">
        <f t="shared" si="4"/>
        <v>6.8</v>
      </c>
      <c r="D22" s="11">
        <f t="shared" si="4"/>
        <v>1</v>
      </c>
      <c r="E22" s="11">
        <f t="shared" si="4"/>
        <v>0.6</v>
      </c>
      <c r="F22" s="11">
        <f t="shared" si="4"/>
        <v>0.5</v>
      </c>
      <c r="G22" s="11">
        <f t="shared" si="4"/>
        <v>1</v>
      </c>
      <c r="H22" s="11">
        <v>1</v>
      </c>
      <c r="I22" s="11"/>
      <c r="J22" s="11">
        <v>0.2</v>
      </c>
      <c r="K22" s="11">
        <v>0.1</v>
      </c>
      <c r="L22" s="11">
        <v>0.1</v>
      </c>
      <c r="M22" s="11">
        <f t="shared" si="5"/>
        <v>6</v>
      </c>
      <c r="N22" s="11">
        <v>0</v>
      </c>
    </row>
    <row r="23" spans="1:24" x14ac:dyDescent="0.25">
      <c r="A23" s="9" t="s">
        <v>77</v>
      </c>
      <c r="B23" s="97">
        <f t="shared" si="0"/>
        <v>17.299999999999997</v>
      </c>
      <c r="C23" s="11">
        <f t="shared" si="4"/>
        <v>6.8</v>
      </c>
      <c r="D23" s="11">
        <f t="shared" si="4"/>
        <v>1</v>
      </c>
      <c r="E23" s="11">
        <f t="shared" si="4"/>
        <v>0.6</v>
      </c>
      <c r="F23" s="11">
        <f t="shared" si="4"/>
        <v>0.5</v>
      </c>
      <c r="G23" s="11">
        <f t="shared" si="4"/>
        <v>1</v>
      </c>
      <c r="H23" s="11">
        <v>1</v>
      </c>
      <c r="I23" s="11"/>
      <c r="J23" s="11">
        <v>0.2</v>
      </c>
      <c r="K23" s="11">
        <v>0.1</v>
      </c>
      <c r="L23" s="11">
        <v>0.1</v>
      </c>
      <c r="M23" s="11">
        <f t="shared" si="5"/>
        <v>6</v>
      </c>
      <c r="N23" s="11">
        <v>0</v>
      </c>
    </row>
    <row r="24" spans="1:24" x14ac:dyDescent="0.25">
      <c r="A24" s="9" t="s">
        <v>78</v>
      </c>
      <c r="B24" s="97">
        <f t="shared" si="0"/>
        <v>17.299999999999997</v>
      </c>
      <c r="C24" s="11">
        <f t="shared" si="4"/>
        <v>6.8</v>
      </c>
      <c r="D24" s="11">
        <f t="shared" si="4"/>
        <v>1</v>
      </c>
      <c r="E24" s="11">
        <f t="shared" si="4"/>
        <v>0.6</v>
      </c>
      <c r="F24" s="11">
        <f t="shared" si="4"/>
        <v>0.5</v>
      </c>
      <c r="G24" s="11">
        <f t="shared" si="4"/>
        <v>1</v>
      </c>
      <c r="H24" s="11">
        <v>1</v>
      </c>
      <c r="I24" s="11"/>
      <c r="J24" s="11">
        <v>0.2</v>
      </c>
      <c r="K24" s="11">
        <v>0.1</v>
      </c>
      <c r="L24" s="11">
        <v>0.1</v>
      </c>
      <c r="M24" s="11">
        <f t="shared" si="5"/>
        <v>6</v>
      </c>
      <c r="N24" s="11">
        <v>0</v>
      </c>
    </row>
    <row r="25" spans="1:24" x14ac:dyDescent="0.25">
      <c r="A25" s="9" t="s">
        <v>79</v>
      </c>
      <c r="B25" s="97">
        <f t="shared" si="0"/>
        <v>17.299999999999997</v>
      </c>
      <c r="C25" s="11">
        <f t="shared" si="4"/>
        <v>6.8</v>
      </c>
      <c r="D25" s="11">
        <f t="shared" si="4"/>
        <v>1</v>
      </c>
      <c r="E25" s="11">
        <f t="shared" si="4"/>
        <v>0.6</v>
      </c>
      <c r="F25" s="11">
        <f t="shared" si="4"/>
        <v>0.5</v>
      </c>
      <c r="G25" s="11">
        <f t="shared" si="4"/>
        <v>1</v>
      </c>
      <c r="H25" s="11">
        <v>1</v>
      </c>
      <c r="I25" s="11"/>
      <c r="J25" s="11">
        <v>0.2</v>
      </c>
      <c r="K25" s="11">
        <v>0.1</v>
      </c>
      <c r="L25" s="11">
        <v>0.1</v>
      </c>
      <c r="M25" s="11">
        <f t="shared" si="5"/>
        <v>6</v>
      </c>
      <c r="N25" s="11">
        <v>0</v>
      </c>
    </row>
    <row r="26" spans="1:24" x14ac:dyDescent="0.25">
      <c r="A26" s="9" t="s">
        <v>80</v>
      </c>
      <c r="B26" s="97">
        <f t="shared" si="0"/>
        <v>17.299999999999997</v>
      </c>
      <c r="C26" s="11">
        <f t="shared" si="4"/>
        <v>6.8</v>
      </c>
      <c r="D26" s="11">
        <f t="shared" si="4"/>
        <v>1</v>
      </c>
      <c r="E26" s="11">
        <f t="shared" si="4"/>
        <v>0.6</v>
      </c>
      <c r="F26" s="11">
        <f t="shared" si="4"/>
        <v>0.5</v>
      </c>
      <c r="G26" s="11">
        <f t="shared" si="4"/>
        <v>1</v>
      </c>
      <c r="H26" s="11">
        <v>1</v>
      </c>
      <c r="I26" s="11"/>
      <c r="J26" s="11">
        <v>0.2</v>
      </c>
      <c r="K26" s="11">
        <v>0.1</v>
      </c>
      <c r="L26" s="11">
        <v>0.1</v>
      </c>
      <c r="M26" s="11">
        <f t="shared" si="5"/>
        <v>6</v>
      </c>
      <c r="N26" s="11">
        <v>0</v>
      </c>
    </row>
    <row r="27" spans="1:24" x14ac:dyDescent="0.25">
      <c r="A27" s="9" t="s">
        <v>81</v>
      </c>
      <c r="B27" s="97">
        <f t="shared" si="0"/>
        <v>17.299999999999997</v>
      </c>
      <c r="C27" s="11">
        <f t="shared" si="4"/>
        <v>6.8</v>
      </c>
      <c r="D27" s="11">
        <f t="shared" si="4"/>
        <v>1</v>
      </c>
      <c r="E27" s="11">
        <f t="shared" si="4"/>
        <v>0.6</v>
      </c>
      <c r="F27" s="11">
        <f t="shared" si="4"/>
        <v>0.5</v>
      </c>
      <c r="G27" s="11">
        <f t="shared" si="4"/>
        <v>1</v>
      </c>
      <c r="H27" s="11">
        <v>1</v>
      </c>
      <c r="I27" s="11"/>
      <c r="J27" s="11">
        <v>0.2</v>
      </c>
      <c r="K27" s="11">
        <v>0.1</v>
      </c>
      <c r="L27" s="11">
        <v>0.1</v>
      </c>
      <c r="M27" s="11">
        <f t="shared" si="5"/>
        <v>6</v>
      </c>
      <c r="N27" s="11">
        <v>0</v>
      </c>
    </row>
    <row r="28" spans="1:24" x14ac:dyDescent="0.25">
      <c r="A28" s="9" t="s">
        <v>105</v>
      </c>
      <c r="B28" s="97">
        <f t="shared" si="0"/>
        <v>17.299999999999997</v>
      </c>
      <c r="C28" s="11">
        <f t="shared" si="4"/>
        <v>6.8</v>
      </c>
      <c r="D28" s="11">
        <f t="shared" si="4"/>
        <v>1</v>
      </c>
      <c r="E28" s="11">
        <f t="shared" si="4"/>
        <v>0.6</v>
      </c>
      <c r="F28" s="11">
        <f t="shared" si="4"/>
        <v>0.5</v>
      </c>
      <c r="G28" s="11">
        <f t="shared" si="4"/>
        <v>1</v>
      </c>
      <c r="H28" s="11">
        <v>1</v>
      </c>
      <c r="I28" s="11"/>
      <c r="J28" s="11">
        <v>0.2</v>
      </c>
      <c r="K28" s="11">
        <v>0.1</v>
      </c>
      <c r="L28" s="11">
        <v>0.1</v>
      </c>
      <c r="M28" s="11">
        <f t="shared" si="5"/>
        <v>6</v>
      </c>
      <c r="N28" s="11">
        <v>0</v>
      </c>
    </row>
    <row r="30" spans="1:24" x14ac:dyDescent="0.25">
      <c r="O30" s="122"/>
      <c r="P30" s="122"/>
      <c r="Q30" s="122"/>
      <c r="R30" s="122"/>
      <c r="S30" s="122"/>
      <c r="T30" s="122"/>
    </row>
    <row r="31" spans="1:24" x14ac:dyDescent="0.25">
      <c r="A31" s="19" t="s">
        <v>29</v>
      </c>
      <c r="O31" s="123"/>
      <c r="P31" s="123"/>
      <c r="Q31" s="123"/>
      <c r="R31" s="123"/>
      <c r="S31" s="123"/>
      <c r="T31" s="124"/>
      <c r="U31" s="121"/>
      <c r="V31" s="121"/>
      <c r="W31" s="121"/>
      <c r="X31" s="121"/>
    </row>
    <row r="32" spans="1:24" x14ac:dyDescent="0.25">
      <c r="A32" s="20" t="s">
        <v>30</v>
      </c>
      <c r="O32" s="123"/>
      <c r="P32" s="123"/>
      <c r="Q32" s="123"/>
      <c r="R32" s="123"/>
      <c r="S32" s="123"/>
      <c r="T32" s="124"/>
      <c r="U32" s="121"/>
      <c r="V32" s="121"/>
      <c r="W32" s="121"/>
      <c r="X32" s="121"/>
    </row>
    <row r="33" spans="1:24" x14ac:dyDescent="0.25">
      <c r="O33" s="123"/>
      <c r="P33" s="123"/>
      <c r="Q33" s="123"/>
      <c r="R33" s="123"/>
      <c r="S33" s="123"/>
      <c r="T33" s="124"/>
      <c r="U33" s="121"/>
      <c r="V33" s="121"/>
      <c r="W33" s="121"/>
      <c r="X33" s="121"/>
    </row>
    <row r="34" spans="1:24" x14ac:dyDescent="0.25">
      <c r="O34" s="124"/>
      <c r="P34" s="124"/>
      <c r="Q34" s="124"/>
      <c r="R34" s="124"/>
      <c r="S34" s="124"/>
      <c r="T34" s="124"/>
      <c r="U34" s="121"/>
      <c r="V34" s="121"/>
      <c r="W34" s="121"/>
      <c r="X34" s="121"/>
    </row>
    <row r="37" spans="1:2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5" t="s">
        <v>75</v>
      </c>
    </row>
    <row r="38" spans="1:24" x14ac:dyDescent="0.25">
      <c r="A38" s="9" t="s">
        <v>82</v>
      </c>
      <c r="B38" s="97">
        <f t="shared" ref="B38:B40" si="6">SUM(C38:N38)</f>
        <v>16.299999999999997</v>
      </c>
      <c r="C38" s="11">
        <f>+C$28</f>
        <v>6.8</v>
      </c>
      <c r="D38" s="11">
        <f t="shared" ref="D38:G40" si="7">+D$10</f>
        <v>1</v>
      </c>
      <c r="E38" s="11">
        <f t="shared" si="7"/>
        <v>0.6</v>
      </c>
      <c r="F38" s="11">
        <f t="shared" si="7"/>
        <v>0.5</v>
      </c>
      <c r="G38" s="11">
        <f t="shared" si="7"/>
        <v>1</v>
      </c>
      <c r="H38" s="11"/>
      <c r="I38" s="11"/>
      <c r="J38" s="11">
        <v>0.2</v>
      </c>
      <c r="K38" s="11">
        <v>0.1</v>
      </c>
      <c r="L38" s="11">
        <v>0.1</v>
      </c>
      <c r="M38" s="11">
        <f t="shared" ref="M38:M40" si="8">+M$10</f>
        <v>6</v>
      </c>
      <c r="N38" s="11">
        <v>0</v>
      </c>
    </row>
    <row r="39" spans="1:24" x14ac:dyDescent="0.25">
      <c r="A39" s="9" t="s">
        <v>83</v>
      </c>
      <c r="B39" s="97">
        <f t="shared" si="6"/>
        <v>16.299999999999997</v>
      </c>
      <c r="C39" s="11">
        <f t="shared" ref="C39:C40" si="9">+C$28</f>
        <v>6.8</v>
      </c>
      <c r="D39" s="11">
        <f t="shared" si="7"/>
        <v>1</v>
      </c>
      <c r="E39" s="11">
        <f t="shared" si="7"/>
        <v>0.6</v>
      </c>
      <c r="F39" s="11">
        <f t="shared" si="7"/>
        <v>0.5</v>
      </c>
      <c r="G39" s="11">
        <f t="shared" si="7"/>
        <v>1</v>
      </c>
      <c r="H39" s="11"/>
      <c r="I39" s="11"/>
      <c r="J39" s="11">
        <v>0.2</v>
      </c>
      <c r="K39" s="11">
        <v>0.1</v>
      </c>
      <c r="L39" s="11">
        <v>0.1</v>
      </c>
      <c r="M39" s="11">
        <f t="shared" si="8"/>
        <v>6</v>
      </c>
      <c r="N39" s="11">
        <v>0</v>
      </c>
    </row>
    <row r="40" spans="1:24" x14ac:dyDescent="0.25">
      <c r="A40" s="9" t="s">
        <v>84</v>
      </c>
      <c r="B40" s="97">
        <f t="shared" si="6"/>
        <v>17.299999999999997</v>
      </c>
      <c r="C40" s="11">
        <f t="shared" si="9"/>
        <v>6.8</v>
      </c>
      <c r="D40" s="11">
        <f t="shared" si="7"/>
        <v>1</v>
      </c>
      <c r="E40" s="11">
        <f t="shared" si="7"/>
        <v>0.6</v>
      </c>
      <c r="F40" s="11">
        <f t="shared" si="7"/>
        <v>0.5</v>
      </c>
      <c r="G40" s="11">
        <f t="shared" si="7"/>
        <v>1</v>
      </c>
      <c r="H40" s="11">
        <v>1</v>
      </c>
      <c r="I40" s="11"/>
      <c r="J40" s="11">
        <v>0.2</v>
      </c>
      <c r="K40" s="11">
        <v>0.1</v>
      </c>
      <c r="L40" s="11">
        <v>0.1</v>
      </c>
      <c r="M40" s="11">
        <f t="shared" si="8"/>
        <v>6</v>
      </c>
      <c r="N40" s="11">
        <v>0</v>
      </c>
    </row>
  </sheetData>
  <pageMargins left="0.7" right="0.7" top="0.75" bottom="0.75" header="0.3" footer="0.3"/>
  <pageSetup scale="6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6.5703125" style="9" customWidth="1"/>
    <col min="5" max="5" width="6.28515625" style="9" customWidth="1"/>
    <col min="6" max="6" width="7.5703125" style="9" customWidth="1"/>
    <col min="7" max="7" width="11.855468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85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7.1</v>
      </c>
      <c r="C7" s="9">
        <f>+'Dist N'!C10</f>
        <v>3.8</v>
      </c>
      <c r="G7" s="9">
        <v>1</v>
      </c>
      <c r="J7" s="9">
        <v>0.1</v>
      </c>
      <c r="M7" s="9">
        <f>+'Dist N'!M10</f>
        <v>1.2</v>
      </c>
      <c r="N7" s="9">
        <f>+'Dist N'!N10</f>
        <v>1</v>
      </c>
    </row>
    <row r="8" spans="1:14" x14ac:dyDescent="0.25">
      <c r="B8" s="125" t="s">
        <v>111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80">
        <v>0</v>
      </c>
      <c r="C10" s="3">
        <f>IF(ISERR($B10*'Dist N'!C10/'Dist N'!$B10),0,$B10*'Dist N'!C10/'Dist N'!$B10)</f>
        <v>0</v>
      </c>
      <c r="D10" s="3">
        <f>IF(ISERR($B10*'Dist N'!D10/'Dist N'!$B10),0,$B10*'Dist N'!D10/'Dist N'!$B10)</f>
        <v>0</v>
      </c>
      <c r="E10" s="3">
        <f>IF(ISERR($B10*'Dist N'!E10/'Dist N'!$B10),0,$B10*'Dist N'!E10/'Dist N'!$B10)</f>
        <v>0</v>
      </c>
      <c r="F10" s="3">
        <f>IF(ISERR($B10*'Dist N'!F10/'Dist N'!$B10),0,$B10*'Dist N'!F10/'Dist N'!$B10)</f>
        <v>0</v>
      </c>
      <c r="G10" s="3">
        <f>IF(ISERR($B10*'Dist N'!G10/'Dist N'!$B10),0,$B10*'Dist N'!G10/'Dist N'!$B10)</f>
        <v>0</v>
      </c>
      <c r="H10" s="3">
        <f>IF(ISERR($B10*'Dist N'!H10/'Dist N'!$B10),0,$B10*'Dist N'!H10/'Dist N'!$B10)</f>
        <v>0</v>
      </c>
      <c r="I10" s="3">
        <f>IF(ISERR($B10*'Dist N'!I10/'Dist N'!$B10),0,$B10*'Dist N'!I10/'Dist N'!$B10)</f>
        <v>0</v>
      </c>
      <c r="J10" s="3">
        <f>IF(ISERR($B10*'Dist N'!J10/'Dist N'!$B10),0,$B10*'Dist N'!J10/'Dist N'!$B10)</f>
        <v>0</v>
      </c>
      <c r="K10" s="3">
        <f>IF(ISERR($B10*'Dist N'!K10/'Dist N'!$B10),0,$B10*'Dist N'!K10/'Dist N'!$B10)</f>
        <v>0</v>
      </c>
      <c r="L10" s="3">
        <f>IF(ISERR($B10*'Dist N'!L10/'Dist N'!$B10),0,$B10*'Dist N'!L10/'Dist N'!$B10)</f>
        <v>0</v>
      </c>
      <c r="M10" s="3">
        <f>IF(ISERR($B10*'Dist N'!M10/'Dist N'!$B10),0,$B10*'Dist N'!M10/'Dist N'!$B10)</f>
        <v>0</v>
      </c>
      <c r="N10" s="3">
        <f>IF(ISERR($B10*'Dist N'!N10/'Dist N'!$B10),0,$B10*'Dist N'!N10/'Dist N'!$B10)</f>
        <v>0</v>
      </c>
    </row>
    <row r="11" spans="1:14" x14ac:dyDescent="0.25">
      <c r="A11" s="2" t="s">
        <v>89</v>
      </c>
      <c r="B11" s="80">
        <v>500</v>
      </c>
      <c r="C11" s="3">
        <f>IF(ISERR($B11*'Dist N'!C11/'Dist N'!$B11),0,$B11*'Dist N'!C11/'Dist N'!$B11)</f>
        <v>267.6056338028169</v>
      </c>
      <c r="D11" s="3">
        <f>IF(ISERR($B11*'Dist N'!D11/'Dist N'!$B11),0,$B11*'Dist N'!D11/'Dist N'!$B11)</f>
        <v>0</v>
      </c>
      <c r="E11" s="3">
        <f>IF(ISERR($B11*'Dist N'!E11/'Dist N'!$B11),0,$B11*'Dist N'!E11/'Dist N'!$B11)</f>
        <v>0</v>
      </c>
      <c r="F11" s="3">
        <f>IF(ISERR($B11*'Dist N'!F11/'Dist N'!$B11),0,$B11*'Dist N'!F11/'Dist N'!$B11)</f>
        <v>0</v>
      </c>
      <c r="G11" s="3">
        <f>IF(ISERR($B11*'Dist N'!G11/'Dist N'!$B11),0,$B11*'Dist N'!G11/'Dist N'!$B11)</f>
        <v>70.422535211267615</v>
      </c>
      <c r="H11" s="3">
        <f>IF(ISERR($B11*'Dist N'!H11/'Dist N'!$B11),0,$B11*'Dist N'!H11/'Dist N'!$B11)</f>
        <v>0</v>
      </c>
      <c r="I11" s="3">
        <f>IF(ISERR($B11*'Dist N'!I11/'Dist N'!$B11),0,$B11*'Dist N'!I11/'Dist N'!$B11)</f>
        <v>0</v>
      </c>
      <c r="J11" s="3">
        <f>IF(ISERR($B11*'Dist N'!J11/'Dist N'!$B11),0,$B11*'Dist N'!J11/'Dist N'!$B11)</f>
        <v>7.042253521126761</v>
      </c>
      <c r="K11" s="3">
        <f>IF(ISERR($B11*'Dist N'!K11/'Dist N'!$B11),0,$B11*'Dist N'!K11/'Dist N'!$B11)</f>
        <v>0</v>
      </c>
      <c r="L11" s="3">
        <f>IF(ISERR($B11*'Dist N'!L11/'Dist N'!$B11),0,$B11*'Dist N'!L11/'Dist N'!$B11)</f>
        <v>0</v>
      </c>
      <c r="M11" s="3">
        <f>IF(ISERR($B11*'Dist N'!M12/'Dist N'!$B11),0,$B11*'Dist N'!M12/'Dist N'!$B11)</f>
        <v>84.507042253521135</v>
      </c>
      <c r="N11" s="3">
        <f>IF(ISERR($B11*'Dist N'!N11/'Dist N'!$B11),0,$B11*'Dist N'!N11/'Dist N'!$B11)</f>
        <v>70.422535211267615</v>
      </c>
    </row>
    <row r="12" spans="1:14" x14ac:dyDescent="0.25">
      <c r="A12" s="2" t="s">
        <v>90</v>
      </c>
      <c r="B12" s="80">
        <v>24000</v>
      </c>
      <c r="C12" s="3">
        <f>IF(ISERR($B12*'Dist N'!C12/'Dist N'!$B12),0,$B12*'Dist N'!C12/'Dist N'!$B12)</f>
        <v>12845.070422535211</v>
      </c>
      <c r="D12" s="3">
        <f>IF(ISERR($B12*'Dist N'!D12/'Dist N'!$B12),0,$B12*'Dist N'!D12/'Dist N'!$B12)</f>
        <v>0</v>
      </c>
      <c r="E12" s="3">
        <f>IF(ISERR($B12*'Dist N'!E12/'Dist N'!$B12),0,$B12*'Dist N'!E12/'Dist N'!$B12)</f>
        <v>0</v>
      </c>
      <c r="F12" s="3">
        <f>IF(ISERR($B12*'Dist N'!F12/'Dist N'!$B12),0,$B12*'Dist N'!F12/'Dist N'!$B12)</f>
        <v>0</v>
      </c>
      <c r="G12" s="3">
        <f>IF(ISERR($B12*'Dist N'!G12/'Dist N'!$B12),0,$B12*'Dist N'!G12/'Dist N'!$B12)</f>
        <v>3380.2816901408451</v>
      </c>
      <c r="H12" s="3">
        <f>IF(ISERR($B12*'Dist N'!H12/'Dist N'!$B12),0,$B12*'Dist N'!H12/'Dist N'!$B12)</f>
        <v>0</v>
      </c>
      <c r="I12" s="3">
        <f>IF(ISERR($B12*'Dist N'!I12/'Dist N'!$B12),0,$B12*'Dist N'!I12/'Dist N'!$B12)</f>
        <v>0</v>
      </c>
      <c r="J12" s="3">
        <f>IF(ISERR($B12*'Dist N'!J12/'Dist N'!$B12),0,$B12*'Dist N'!J12/'Dist N'!$B12)</f>
        <v>338.02816901408454</v>
      </c>
      <c r="K12" s="3">
        <f>IF(ISERR($B12*'Dist N'!K12/'Dist N'!$B12),0,$B12*'Dist N'!K12/'Dist N'!$B12)</f>
        <v>0</v>
      </c>
      <c r="L12" s="3">
        <f>IF(ISERR($B12*'Dist N'!L12/'Dist N'!$B12),0,$B12*'Dist N'!L12/'Dist N'!$B12)</f>
        <v>0</v>
      </c>
      <c r="M12" s="3">
        <f>IF(ISERR($B12*'Dist N'!M13/'Dist N'!$B12),0,$B12*'Dist N'!M13/'Dist N'!$B12)</f>
        <v>4056.3380281690143</v>
      </c>
      <c r="N12" s="3">
        <f>IF(ISERR($B12*'Dist N'!N12/'Dist N'!$B12),0,$B12*'Dist N'!N12/'Dist N'!$B12)</f>
        <v>3380.2816901408451</v>
      </c>
    </row>
    <row r="13" spans="1:14" x14ac:dyDescent="0.25">
      <c r="A13" s="2" t="s">
        <v>91</v>
      </c>
      <c r="B13" s="80">
        <v>9000</v>
      </c>
      <c r="C13" s="3">
        <f>IF(ISERR($B13*'Dist N'!C13/'Dist N'!$B13),0,$B13*'Dist N'!C13/'Dist N'!$B13)</f>
        <v>4816.9014084507044</v>
      </c>
      <c r="D13" s="3">
        <f>IF(ISERR($B13*'Dist N'!D13/'Dist N'!$B13),0,$B13*'Dist N'!D13/'Dist N'!$B13)</f>
        <v>0</v>
      </c>
      <c r="E13" s="3">
        <f>IF(ISERR($B13*'Dist N'!E13/'Dist N'!$B13),0,$B13*'Dist N'!E13/'Dist N'!$B13)</f>
        <v>0</v>
      </c>
      <c r="F13" s="3">
        <f>IF(ISERR($B13*'Dist N'!F13/'Dist N'!$B13),0,$B13*'Dist N'!F13/'Dist N'!$B13)</f>
        <v>0</v>
      </c>
      <c r="G13" s="3">
        <f>IF(ISERR($B13*'Dist N'!G13/'Dist N'!$B13),0,$B13*'Dist N'!G13/'Dist N'!$B13)</f>
        <v>1267.605633802817</v>
      </c>
      <c r="H13" s="3">
        <f>IF(ISERR($B13*'Dist N'!H13/'Dist N'!$B13),0,$B13*'Dist N'!H13/'Dist N'!$B13)</f>
        <v>0</v>
      </c>
      <c r="I13" s="3">
        <f>IF(ISERR($B13*'Dist N'!I13/'Dist N'!$B13),0,$B13*'Dist N'!I13/'Dist N'!$B13)</f>
        <v>0</v>
      </c>
      <c r="J13" s="3">
        <f>IF(ISERR($B13*'Dist N'!J13/'Dist N'!$B13),0,$B13*'Dist N'!J13/'Dist N'!$B13)</f>
        <v>126.7605633802817</v>
      </c>
      <c r="K13" s="3">
        <f>IF(ISERR($B13*'Dist N'!K13/'Dist N'!$B13),0,$B13*'Dist N'!K13/'Dist N'!$B13)</f>
        <v>0</v>
      </c>
      <c r="L13" s="3">
        <f>IF(ISERR($B13*'Dist N'!L13/'Dist N'!$B13),0,$B13*'Dist N'!L13/'Dist N'!$B13)</f>
        <v>0</v>
      </c>
      <c r="M13" s="3">
        <f>IF(ISERR($B13*'Dist N'!M13/'Dist N'!$B13),0,$B13*'Dist N'!M13/'Dist N'!$B13)</f>
        <v>1521.1267605633805</v>
      </c>
      <c r="N13" s="3">
        <f>IF(ISERR($B13*'Dist N'!N13/'Dist N'!$B13),0,$B13*'Dist N'!N13/'Dist N'!$B13)</f>
        <v>1267.605633802817</v>
      </c>
    </row>
    <row r="14" spans="1:14" x14ac:dyDescent="0.25">
      <c r="A14" s="2" t="s">
        <v>92</v>
      </c>
      <c r="B14" s="80">
        <v>4000</v>
      </c>
      <c r="C14" s="3">
        <f>IF(ISERR($B14*'Dist N'!C14/'Dist N'!$B14),0,$B14*'Dist N'!C14/'Dist N'!$B14)</f>
        <v>2140.8450704225352</v>
      </c>
      <c r="D14" s="3">
        <f>IF(ISERR($B14*'Dist N'!D14/'Dist N'!$B14),0,$B14*'Dist N'!D14/'Dist N'!$B14)</f>
        <v>0</v>
      </c>
      <c r="E14" s="3">
        <f>IF(ISERR($B14*'Dist N'!E14/'Dist N'!$B14),0,$B14*'Dist N'!E14/'Dist N'!$B14)</f>
        <v>0</v>
      </c>
      <c r="F14" s="3">
        <f>IF(ISERR($B14*'Dist N'!F14/'Dist N'!$B14),0,$B14*'Dist N'!F14/'Dist N'!$B14)</f>
        <v>0</v>
      </c>
      <c r="G14" s="3">
        <f>IF(ISERR($B14*'Dist N'!G14/'Dist N'!$B14),0,$B14*'Dist N'!G14/'Dist N'!$B14)</f>
        <v>563.38028169014092</v>
      </c>
      <c r="H14" s="3">
        <f>IF(ISERR($B14*'Dist N'!H14/'Dist N'!$B14),0,$B14*'Dist N'!H14/'Dist N'!$B14)</f>
        <v>0</v>
      </c>
      <c r="I14" s="3">
        <f>IF(ISERR($B14*'Dist N'!I14/'Dist N'!$B14),0,$B14*'Dist N'!I14/'Dist N'!$B14)</f>
        <v>0</v>
      </c>
      <c r="J14" s="3">
        <f>IF(ISERR($B14*'Dist N'!J14/'Dist N'!$B14),0,$B14*'Dist N'!J14/'Dist N'!$B14)</f>
        <v>56.338028169014088</v>
      </c>
      <c r="K14" s="3">
        <f>IF(ISERR($B14*'Dist N'!K14/'Dist N'!$B14),0,$B14*'Dist N'!K14/'Dist N'!$B14)</f>
        <v>0</v>
      </c>
      <c r="L14" s="3">
        <f>IF(ISERR($B14*'Dist N'!L14/'Dist N'!$B14),0,$B14*'Dist N'!L14/'Dist N'!$B14)</f>
        <v>0</v>
      </c>
      <c r="M14" s="3">
        <f>IF(ISERR($B14*'Dist N'!M14/'Dist N'!$B14),0,$B14*'Dist N'!M14/'Dist N'!$B14)</f>
        <v>676.05633802816908</v>
      </c>
      <c r="N14" s="3">
        <f>IF(ISERR($B14*'Dist N'!N14/'Dist N'!$B14),0,$B14*'Dist N'!N14/'Dist N'!$B14)</f>
        <v>563.38028169014092</v>
      </c>
    </row>
    <row r="15" spans="1:14" x14ac:dyDescent="0.25">
      <c r="A15" s="2" t="s">
        <v>93</v>
      </c>
      <c r="B15" s="80"/>
      <c r="C15" s="3">
        <f>IF(ISERR($B15*'Dist N'!C15/'Dist N'!$B15),0,$B15*'Dist N'!C15/'Dist N'!$B15)</f>
        <v>0</v>
      </c>
      <c r="D15" s="3">
        <f>IF(ISERR($B15*'Dist N'!D15/'Dist N'!$B15),0,$B15*'Dist N'!D15/'Dist N'!$B15)</f>
        <v>0</v>
      </c>
      <c r="E15" s="3">
        <f>IF(ISERR($B15*'Dist N'!E15/'Dist N'!$B15),0,$B15*'Dist N'!E15/'Dist N'!$B15)</f>
        <v>0</v>
      </c>
      <c r="F15" s="3">
        <f>IF(ISERR($B15*'Dist N'!F15/'Dist N'!$B15),0,$B15*'Dist N'!F15/'Dist N'!$B15)</f>
        <v>0</v>
      </c>
      <c r="G15" s="3">
        <f>IF(ISERR($B15*'Dist N'!G15/'Dist N'!$B15),0,$B15*'Dist N'!G15/'Dist N'!$B15)</f>
        <v>0</v>
      </c>
      <c r="H15" s="3">
        <f>IF(ISERR($B15*'Dist N'!H15/'Dist N'!$B15),0,$B15*'Dist N'!H15/'Dist N'!$B15)</f>
        <v>0</v>
      </c>
      <c r="I15" s="3">
        <f>IF(ISERR($B15*'Dist N'!I15/'Dist N'!$B15),0,$B15*'Dist N'!I15/'Dist N'!$B15)</f>
        <v>0</v>
      </c>
      <c r="J15" s="3">
        <f>IF(ISERR($B15*'Dist N'!J15/'Dist N'!$B15),0,$B15*'Dist N'!J15/'Dist N'!$B15)</f>
        <v>0</v>
      </c>
      <c r="K15" s="3">
        <f>IF(ISERR($B15*'Dist N'!K15/'Dist N'!$B15),0,$B15*'Dist N'!K15/'Dist N'!$B15)</f>
        <v>0</v>
      </c>
      <c r="L15" s="3">
        <f>IF(ISERR($B15*'Dist N'!L15/'Dist N'!$B15),0,$B15*'Dist N'!L15/'Dist N'!$B15)</f>
        <v>0</v>
      </c>
      <c r="M15" s="3">
        <f>IF(ISERR($B15*'Dist N'!M15/'Dist N'!$B15),0,$B15*'Dist N'!M15/'Dist N'!$B15)</f>
        <v>0</v>
      </c>
      <c r="N15" s="3">
        <f>IF(ISERR($B15*'Dist N'!N15/'Dist N'!$B15),0,$B15*'Dist N'!N15/'Dist N'!$B15)</f>
        <v>0</v>
      </c>
    </row>
    <row r="16" spans="1:14" x14ac:dyDescent="0.25">
      <c r="A16" s="2" t="s">
        <v>94</v>
      </c>
      <c r="B16" s="80">
        <v>500</v>
      </c>
      <c r="C16" s="3">
        <f>IF(ISERR($B16*'Dist N'!C16/'Dist N'!$B16),0,$B16*'Dist N'!C16/'Dist N'!$B16)</f>
        <v>267.6056338028169</v>
      </c>
      <c r="D16" s="3">
        <f>IF(ISERR($B16*'Dist N'!D16/'Dist N'!$B16),0,$B16*'Dist N'!D16/'Dist N'!$B16)</f>
        <v>0</v>
      </c>
      <c r="E16" s="3">
        <f>IF(ISERR($B16*'Dist N'!E16/'Dist N'!$B16),0,$B16*'Dist N'!E16/'Dist N'!$B16)</f>
        <v>0</v>
      </c>
      <c r="F16" s="3">
        <f>IF(ISERR($B16*'Dist N'!F16/'Dist N'!$B16),0,$B16*'Dist N'!F16/'Dist N'!$B16)</f>
        <v>0</v>
      </c>
      <c r="G16" s="3">
        <f>IF(ISERR($B16*'Dist N'!G16/'Dist N'!$B16),0,$B16*'Dist N'!G16/'Dist N'!$B16)</f>
        <v>70.422535211267615</v>
      </c>
      <c r="H16" s="3">
        <f>IF(ISERR($B16*'Dist N'!H16/'Dist N'!$B16),0,$B16*'Dist N'!H16/'Dist N'!$B16)</f>
        <v>0</v>
      </c>
      <c r="I16" s="3">
        <f>IF(ISERR($B16*'Dist N'!I16/'Dist N'!$B16),0,$B16*'Dist N'!I16/'Dist N'!$B16)</f>
        <v>0</v>
      </c>
      <c r="J16" s="3">
        <f>IF(ISERR($B16*'Dist N'!J16/'Dist N'!$B16),0,$B16*'Dist N'!J16/'Dist N'!$B16)</f>
        <v>7.042253521126761</v>
      </c>
      <c r="K16" s="3">
        <f>IF(ISERR($B16*'Dist N'!K16/'Dist N'!$B16),0,$B16*'Dist N'!K16/'Dist N'!$B16)</f>
        <v>0</v>
      </c>
      <c r="L16" s="3">
        <f>IF(ISERR($B16*'Dist N'!L16/'Dist N'!$B16),0,$B16*'Dist N'!L16/'Dist N'!$B16)</f>
        <v>0</v>
      </c>
      <c r="M16" s="3">
        <f>IF(ISERR($B16*'Dist N'!M16/'Dist N'!$B16),0,$B16*'Dist N'!M16/'Dist N'!$B16)</f>
        <v>84.507042253521135</v>
      </c>
      <c r="N16" s="3">
        <f>IF(ISERR($B16*'Dist N'!N16/'Dist N'!$B16),0,$B16*'Dist N'!N16/'Dist N'!$B16)</f>
        <v>70.422535211267615</v>
      </c>
    </row>
    <row r="17" spans="1:14" x14ac:dyDescent="0.25">
      <c r="A17" s="2" t="s">
        <v>95</v>
      </c>
      <c r="B17" s="80"/>
      <c r="C17" s="3">
        <f>IF(ISERR($B17*'Dist N'!C17/'Dist N'!$B17),0,$B17*'Dist N'!C17/'Dist N'!$B17)</f>
        <v>0</v>
      </c>
      <c r="D17" s="3">
        <f>IF(ISERR($B17*'Dist N'!D17/'Dist N'!$B17),0,$B17*'Dist N'!D17/'Dist N'!$B17)</f>
        <v>0</v>
      </c>
      <c r="E17" s="3">
        <f>IF(ISERR($B17*'Dist N'!E17/'Dist N'!$B17),0,$B17*'Dist N'!E17/'Dist N'!$B17)</f>
        <v>0</v>
      </c>
      <c r="F17" s="3">
        <f>IF(ISERR($B17*'Dist N'!F17/'Dist N'!$B17),0,$B17*'Dist N'!F17/'Dist N'!$B17)</f>
        <v>0</v>
      </c>
      <c r="G17" s="3">
        <f>IF(ISERR($B17*'Dist N'!G17/'Dist N'!$B17),0,$B17*'Dist N'!G17/'Dist N'!$B17)</f>
        <v>0</v>
      </c>
      <c r="H17" s="3">
        <f>IF(ISERR($B17*'Dist N'!H17/'Dist N'!$B17),0,$B17*'Dist N'!H17/'Dist N'!$B17)</f>
        <v>0</v>
      </c>
      <c r="I17" s="3">
        <f>IF(ISERR($B17*'Dist N'!I17/'Dist N'!$B17),0,$B17*'Dist N'!I17/'Dist N'!$B17)</f>
        <v>0</v>
      </c>
      <c r="J17" s="3">
        <f>IF(ISERR($B17*'Dist N'!J17/'Dist N'!$B17),0,$B17*'Dist N'!J17/'Dist N'!$B17)</f>
        <v>0</v>
      </c>
      <c r="K17" s="3">
        <f>IF(ISERR($B17*'Dist N'!K17/'Dist N'!$B17),0,$B17*'Dist N'!K17/'Dist N'!$B17)</f>
        <v>0</v>
      </c>
      <c r="L17" s="3">
        <f>IF(ISERR($B17*'Dist N'!L17/'Dist N'!$B17),0,$B17*'Dist N'!L17/'Dist N'!$B17)</f>
        <v>0</v>
      </c>
      <c r="M17" s="3">
        <f>IF(ISERR($B17*'Dist N'!M17/'Dist N'!$B17),0,$B17*'Dist N'!M17/'Dist N'!$B17)</f>
        <v>0</v>
      </c>
      <c r="N17" s="3">
        <f>IF(ISERR($B17*'Dist N'!N17/'Dist N'!$B17),0,$B17*'Dist N'!N17/'Dist N'!$B17)</f>
        <v>0</v>
      </c>
    </row>
    <row r="18" spans="1:14" x14ac:dyDescent="0.25">
      <c r="A18" s="96" t="s">
        <v>108</v>
      </c>
      <c r="B18" s="102">
        <v>1000</v>
      </c>
      <c r="C18" s="3">
        <f>IF(ISERR($B18*'Dist N'!C18/'Dist N'!$B18),0,$B18*'Dist N'!C18/'Dist N'!$B18)</f>
        <v>0</v>
      </c>
      <c r="D18" s="3">
        <f>IF(ISERR($B18*'Dist N'!D18/'Dist N'!$B18),0,$B18*'Dist N'!D18/'Dist N'!$B18)</f>
        <v>0</v>
      </c>
      <c r="E18" s="3">
        <f>IF(ISERR($B18*'Dist N'!E18/'Dist N'!$B18),0,$B18*'Dist N'!E18/'Dist N'!$B18)</f>
        <v>0</v>
      </c>
      <c r="F18" s="3">
        <f>IF(ISERR($B18*'Dist N'!F18/'Dist N'!$B18),0,$B18*'Dist N'!F18/'Dist N'!$B18)</f>
        <v>0</v>
      </c>
      <c r="G18" s="3">
        <f>IF(ISERR($B18*'Dist N'!G18/'Dist N'!$B18),0,$B18*'Dist N'!G18/'Dist N'!$B18)</f>
        <v>0</v>
      </c>
      <c r="H18" s="3">
        <f>IF(ISERR($B18*'Dist N'!H18/'Dist N'!$B18),0,$B18*'Dist N'!H18/'Dist N'!$B18)</f>
        <v>0</v>
      </c>
      <c r="I18" s="3">
        <f>IF(ISERR($B18*'Dist N'!I18/'Dist N'!$B18),0,$B18*'Dist N'!I18/'Dist N'!$B18)</f>
        <v>0</v>
      </c>
      <c r="J18" s="3">
        <f>IF(ISERR($B18*'Dist N'!J18/'Dist N'!$B18),0,$B18*'Dist N'!J18/'Dist N'!$B18)</f>
        <v>0</v>
      </c>
      <c r="K18" s="3">
        <f>IF(ISERR($B18*'Dist N'!K18/'Dist N'!$B18),0,$B18*'Dist N'!K18/'Dist N'!$B18)</f>
        <v>0</v>
      </c>
      <c r="L18" s="3">
        <f>IF(ISERR($B18*'Dist N'!L18/'Dist N'!$B18),0,$B18*'Dist N'!L18/'Dist N'!$B18)</f>
        <v>0</v>
      </c>
      <c r="M18" s="3">
        <f>IF(ISERR($B18*'Dist N'!M18/'Dist N'!$B18),0,$B18*'Dist N'!M18/'Dist N'!$B18)</f>
        <v>545.45454545454538</v>
      </c>
      <c r="N18" s="3">
        <f>IF(ISERR($B18*'Dist N'!N18/'Dist N'!$B18),0,$B18*'Dist N'!N18/'Dist N'!$B18)</f>
        <v>454.5454545454545</v>
      </c>
    </row>
    <row r="19" spans="1:14" x14ac:dyDescent="0.25">
      <c r="A19" s="96" t="s">
        <v>97</v>
      </c>
      <c r="B19" s="80">
        <v>7068</v>
      </c>
      <c r="C19" s="3">
        <f>IF(ISERR($B19*'Dist N'!C19/'Dist N'!$B19),0,$B19*'Dist N'!C19/'Dist N'!$B19)</f>
        <v>0</v>
      </c>
      <c r="D19" s="3">
        <f>IF(ISERR($B19*'Dist N'!D19/'Dist N'!$B19),0,$B19*'Dist N'!D19/'Dist N'!$B19)</f>
        <v>0</v>
      </c>
      <c r="E19" s="3">
        <f>IF(ISERR($B19*'Dist N'!E19/'Dist N'!$B19),0,$B19*'Dist N'!E19/'Dist N'!$B19)</f>
        <v>0</v>
      </c>
      <c r="F19" s="3">
        <f>IF(ISERR($B19*'Dist N'!F19/'Dist N'!$B19),0,$B19*'Dist N'!F19/'Dist N'!$B19)</f>
        <v>0</v>
      </c>
      <c r="G19" s="3">
        <f>IF(ISERR($B19*'Dist N'!G19/'Dist N'!$B19),0,$B19*'Dist N'!G19/'Dist N'!$B19)</f>
        <v>0</v>
      </c>
      <c r="H19" s="3">
        <f>IF(ISERR($B19*'Dist N'!H19/'Dist N'!$B19),0,$B19*'Dist N'!H19/'Dist N'!$B19)</f>
        <v>0</v>
      </c>
      <c r="I19" s="3">
        <f>IF(ISERR($B19*'Dist N'!I19/'Dist N'!$B19),0,$B19*'Dist N'!I19/'Dist N'!$B19)</f>
        <v>0</v>
      </c>
      <c r="J19" s="3">
        <f>IF(ISERR($B19*'Dist N'!J19/'Dist N'!$B19),0,$B19*'Dist N'!J19/'Dist N'!$B19)</f>
        <v>0</v>
      </c>
      <c r="K19" s="3">
        <f>IF(ISERR($B19*'Dist N'!K19/'Dist N'!$B19),0,$B19*'Dist N'!K19/'Dist N'!$B19)</f>
        <v>0</v>
      </c>
      <c r="L19" s="3">
        <f>IF(ISERR($B19*'Dist N'!L19/'Dist N'!$B19),0,$B19*'Dist N'!L19/'Dist N'!$B19)</f>
        <v>0</v>
      </c>
      <c r="M19" s="3">
        <f>IF(ISERR($B19*'Dist N'!M19/'Dist N'!$B19),0,$B19*'Dist N'!M19/'Dist N'!$B19)</f>
        <v>3855.272727272727</v>
      </c>
      <c r="N19" s="3">
        <f>IF(ISERR($B19*'Dist N'!N19/'Dist N'!$B19),0,$B19*'Dist N'!N19/'Dist N'!$B19)</f>
        <v>3212.7272727272725</v>
      </c>
    </row>
    <row r="20" spans="1:14" x14ac:dyDescent="0.25">
      <c r="A20" s="96" t="s">
        <v>98</v>
      </c>
      <c r="B20" s="80">
        <v>800</v>
      </c>
      <c r="C20" s="3">
        <f>IF(ISERR($B20*'Dist N'!C20/'Dist N'!$B20),0,$B20*'Dist N'!C20/'Dist N'!$B20)</f>
        <v>0</v>
      </c>
      <c r="D20" s="3">
        <f>IF(ISERR($B20*'Dist N'!D20/'Dist N'!$B20),0,$B20*'Dist N'!D20/'Dist N'!$B20)</f>
        <v>0</v>
      </c>
      <c r="E20" s="3">
        <f>IF(ISERR($B20*'Dist N'!E20/'Dist N'!$B20),0,$B20*'Dist N'!E20/'Dist N'!$B20)</f>
        <v>0</v>
      </c>
      <c r="F20" s="3">
        <f>IF(ISERR($B20*'Dist N'!F20/'Dist N'!$B20),0,$B20*'Dist N'!F20/'Dist N'!$B20)</f>
        <v>0</v>
      </c>
      <c r="G20" s="3">
        <f>IF(ISERR($B20*'Dist N'!G20/'Dist N'!$B20),0,$B20*'Dist N'!G20/'Dist N'!$B20)</f>
        <v>0</v>
      </c>
      <c r="H20" s="3">
        <f>IF(ISERR($B20*'Dist N'!H20/'Dist N'!$B20),0,$B20*'Dist N'!H20/'Dist N'!$B20)</f>
        <v>0</v>
      </c>
      <c r="I20" s="3">
        <f>IF(ISERR($B20*'Dist N'!I20/'Dist N'!$B20),0,$B20*'Dist N'!I20/'Dist N'!$B20)</f>
        <v>0</v>
      </c>
      <c r="J20" s="3">
        <f>IF(ISERR($B20*'Dist N'!J20/'Dist N'!$B20),0,$B20*'Dist N'!J20/'Dist N'!$B20)</f>
        <v>0</v>
      </c>
      <c r="K20" s="3">
        <f>IF(ISERR($B20*'Dist N'!K20/'Dist N'!$B20),0,$B20*'Dist N'!K20/'Dist N'!$B20)</f>
        <v>0</v>
      </c>
      <c r="L20" s="3">
        <f>IF(ISERR($B20*'Dist N'!L20/'Dist N'!$B20),0,$B20*'Dist N'!L20/'Dist N'!$B20)</f>
        <v>0</v>
      </c>
      <c r="M20" s="3">
        <f>IF(ISERR($B20*'Dist N'!M20/'Dist N'!$B20),0,$B20*'Dist N'!M20/'Dist N'!$B20)</f>
        <v>436.36363636363632</v>
      </c>
      <c r="N20" s="3">
        <f>IF(ISERR($B20*'Dist N'!N20/'Dist N'!$B20),0,$B20*'Dist N'!N20/'Dist N'!$B20)</f>
        <v>363.63636363636363</v>
      </c>
    </row>
    <row r="21" spans="1:14" x14ac:dyDescent="0.25">
      <c r="A21" s="2" t="s">
        <v>99</v>
      </c>
      <c r="B21" s="80">
        <v>500</v>
      </c>
      <c r="C21" s="3">
        <f>IF(ISERR($B21*'Dist N'!C21/'Dist N'!$B21),0,$B21*'Dist N'!C21/'Dist N'!$B21)</f>
        <v>267.6056338028169</v>
      </c>
      <c r="D21" s="3">
        <f>IF(ISERR($B21*'Dist N'!D21/'Dist N'!$B21),0,$B21*'Dist N'!D21/'Dist N'!$B21)</f>
        <v>0</v>
      </c>
      <c r="E21" s="3">
        <f>IF(ISERR($B21*'Dist N'!E21/'Dist N'!$B21),0,$B21*'Dist N'!E21/'Dist N'!$B21)</f>
        <v>0</v>
      </c>
      <c r="F21" s="3">
        <f>IF(ISERR($B21*'Dist N'!F21/'Dist N'!$B21),0,$B21*'Dist N'!F21/'Dist N'!$B21)</f>
        <v>0</v>
      </c>
      <c r="G21" s="3">
        <f>IF(ISERR($B21*'Dist N'!G21/'Dist N'!$B21),0,$B21*'Dist N'!G21/'Dist N'!$B21)</f>
        <v>70.422535211267615</v>
      </c>
      <c r="H21" s="3">
        <f>IF(ISERR($B21*'Dist N'!H21/'Dist N'!$B21),0,$B21*'Dist N'!H21/'Dist N'!$B21)</f>
        <v>0</v>
      </c>
      <c r="I21" s="3">
        <f>IF(ISERR($B21*'Dist N'!I21/'Dist N'!$B21),0,$B21*'Dist N'!I21/'Dist N'!$B21)</f>
        <v>0</v>
      </c>
      <c r="J21" s="3">
        <f>IF(ISERR($B21*'Dist N'!J21/'Dist N'!$B21),0,$B21*'Dist N'!J21/'Dist N'!$B21)</f>
        <v>7.042253521126761</v>
      </c>
      <c r="K21" s="3">
        <f>IF(ISERR($B21*'Dist N'!K21/'Dist N'!$B21),0,$B21*'Dist N'!K21/'Dist N'!$B21)</f>
        <v>0</v>
      </c>
      <c r="L21" s="3">
        <f>IF(ISERR($B21*'Dist N'!L21/'Dist N'!$B21),0,$B21*'Dist N'!L21/'Dist N'!$B21)</f>
        <v>0</v>
      </c>
      <c r="M21" s="3">
        <f>IF(ISERR($B21*'Dist N'!M21/'Dist N'!$B21),0,$B21*'Dist N'!M21/'Dist N'!$B21)</f>
        <v>84.507042253521135</v>
      </c>
      <c r="N21" s="3">
        <f>IF(ISERR($B21*'Dist N'!N21/'Dist N'!$B21),0,$B21*'Dist N'!N21/'Dist N'!$B21)</f>
        <v>70.422535211267615</v>
      </c>
    </row>
    <row r="22" spans="1:14" x14ac:dyDescent="0.25">
      <c r="A22" s="9" t="s">
        <v>76</v>
      </c>
      <c r="B22" s="80">
        <v>5000</v>
      </c>
      <c r="C22" s="3">
        <f>IF(ISERR($B22*'Dist N'!C22/'Dist N'!$B22),0,$B22*'Dist N'!C22/'Dist N'!$B22)</f>
        <v>3114.7540983606559</v>
      </c>
      <c r="D22" s="3">
        <f>IF(ISERR($B22*'Dist N'!D22/'Dist N'!$B22),0,$B22*'Dist N'!D22/'Dist N'!$B22)</f>
        <v>0</v>
      </c>
      <c r="E22" s="3">
        <f>IF(ISERR($B22*'Dist N'!E22/'Dist N'!$B22),0,$B22*'Dist N'!E22/'Dist N'!$B22)</f>
        <v>0</v>
      </c>
      <c r="F22" s="3">
        <f>IF(ISERR($B22*'Dist N'!F22/'Dist N'!$B22),0,$B22*'Dist N'!F22/'Dist N'!$B22)</f>
        <v>0</v>
      </c>
      <c r="G22" s="3">
        <f>IF(ISERR($B22*'Dist N'!G22/'Dist N'!$B22),0,$B22*'Dist N'!G22/'Dist N'!$B22)</f>
        <v>819.67213114754099</v>
      </c>
      <c r="H22" s="3">
        <f>IF(ISERR($B22*'Dist N'!H22/'Dist N'!$B22),0,$B22*'Dist N'!H22/'Dist N'!$B22)</f>
        <v>0</v>
      </c>
      <c r="I22" s="3">
        <f>IF(ISERR($B22*'Dist N'!I22/'Dist N'!$B22),0,$B22*'Dist N'!I22/'Dist N'!$B22)</f>
        <v>0</v>
      </c>
      <c r="J22" s="3">
        <f>IF(ISERR($B22*'Dist N'!J22/'Dist N'!$B22),0,$B22*'Dist N'!J22/'Dist N'!$B22)</f>
        <v>81.967213114754102</v>
      </c>
      <c r="K22" s="3">
        <f>IF(ISERR($B22*'Dist N'!K22/'Dist N'!$B22),0,$B22*'Dist N'!K22/'Dist N'!$B22)</f>
        <v>0</v>
      </c>
      <c r="L22" s="3">
        <f>IF(ISERR($B22*'Dist N'!L22/'Dist N'!$B22),0,$B22*'Dist N'!L22/'Dist N'!$B22)</f>
        <v>0</v>
      </c>
      <c r="M22" s="3">
        <f>IF(ISERR($B22*'Dist N'!M22/'Dist N'!$B22),0,$B22*'Dist N'!M22/'Dist N'!$B22)</f>
        <v>983.60655737704928</v>
      </c>
      <c r="N22" s="3">
        <f>IF(ISERR($B22*'Dist N'!N22/'Dist N'!$B22),0,$B22*'Dist N'!N22/'Dist N'!$B22)</f>
        <v>0</v>
      </c>
    </row>
    <row r="23" spans="1:14" x14ac:dyDescent="0.25">
      <c r="A23" s="9" t="s">
        <v>77</v>
      </c>
      <c r="B23" s="80">
        <v>500</v>
      </c>
      <c r="C23" s="3">
        <f>IF(ISERR($B23*'Dist N'!C23/'Dist N'!$B23),0,$B23*'Dist N'!C23/'Dist N'!$B23)</f>
        <v>311.47540983606558</v>
      </c>
      <c r="D23" s="3">
        <f>IF(ISERR($B23*'Dist N'!D23/'Dist N'!$B23),0,$B23*'Dist N'!D23/'Dist N'!$B23)</f>
        <v>0</v>
      </c>
      <c r="E23" s="3">
        <f>IF(ISERR($B23*'Dist N'!E23/'Dist N'!$B23),0,$B23*'Dist N'!E23/'Dist N'!$B23)</f>
        <v>0</v>
      </c>
      <c r="F23" s="3">
        <f>IF(ISERR($B23*'Dist N'!F23/'Dist N'!$B23),0,$B23*'Dist N'!F23/'Dist N'!$B23)</f>
        <v>0</v>
      </c>
      <c r="G23" s="3">
        <f>IF(ISERR($B23*'Dist N'!G23/'Dist N'!$B23),0,$B23*'Dist N'!G23/'Dist N'!$B23)</f>
        <v>81.967213114754102</v>
      </c>
      <c r="H23" s="3">
        <f>IF(ISERR($B23*'Dist N'!H23/'Dist N'!$B23),0,$B23*'Dist N'!H23/'Dist N'!$B23)</f>
        <v>0</v>
      </c>
      <c r="I23" s="3">
        <f>IF(ISERR($B23*'Dist N'!I23/'Dist N'!$B23),0,$B23*'Dist N'!I23/'Dist N'!$B23)</f>
        <v>0</v>
      </c>
      <c r="J23" s="3">
        <f>IF(ISERR($B23*'Dist N'!J23/'Dist N'!$B23),0,$B23*'Dist N'!J23/'Dist N'!$B23)</f>
        <v>8.1967213114754109</v>
      </c>
      <c r="K23" s="3">
        <f>IF(ISERR($B23*'Dist N'!K23/'Dist N'!$B23),0,$B23*'Dist N'!K23/'Dist N'!$B23)</f>
        <v>0</v>
      </c>
      <c r="L23" s="3">
        <f>IF(ISERR($B23*'Dist N'!L23/'Dist N'!$B23),0,$B23*'Dist N'!L23/'Dist N'!$B23)</f>
        <v>0</v>
      </c>
      <c r="M23" s="3">
        <f>IF(ISERR($B23*'Dist N'!M23/'Dist N'!$B23),0,$B23*'Dist N'!M23/'Dist N'!$B23)</f>
        <v>98.360655737704917</v>
      </c>
      <c r="N23" s="3">
        <f>IF(ISERR($B23*'Dist N'!N23/'Dist N'!$B23),0,$B23*'Dist N'!N23/'Dist N'!$B23)</f>
        <v>0</v>
      </c>
    </row>
    <row r="24" spans="1:14" x14ac:dyDescent="0.25">
      <c r="A24" s="9" t="s">
        <v>78</v>
      </c>
      <c r="B24" s="80"/>
      <c r="C24" s="3">
        <f>IF(ISERR($B24*'Dist N'!C24/'Dist N'!$B24),0,$B24*'Dist N'!C24/'Dist N'!$B24)</f>
        <v>0</v>
      </c>
      <c r="D24" s="3">
        <f>IF(ISERR($B24*'Dist N'!D24/'Dist N'!$B24),0,$B24*'Dist N'!D24/'Dist N'!$B24)</f>
        <v>0</v>
      </c>
      <c r="E24" s="3">
        <f>IF(ISERR($B24*'Dist N'!E24/'Dist N'!$B24),0,$B24*'Dist N'!E24/'Dist N'!$B24)</f>
        <v>0</v>
      </c>
      <c r="F24" s="3">
        <f>IF(ISERR($B24*'Dist N'!F24/'Dist N'!$B24),0,$B24*'Dist N'!F24/'Dist N'!$B24)</f>
        <v>0</v>
      </c>
      <c r="G24" s="3">
        <f>IF(ISERR($B24*'Dist N'!G24/'Dist N'!$B24),0,$B24*'Dist N'!G24/'Dist N'!$B24)</f>
        <v>0</v>
      </c>
      <c r="H24" s="3">
        <f>IF(ISERR($B24*'Dist N'!H24/'Dist N'!$B24),0,$B24*'Dist N'!H24/'Dist N'!$B24)</f>
        <v>0</v>
      </c>
      <c r="I24" s="3">
        <f>IF(ISERR($B24*'Dist N'!I24/'Dist N'!$B24),0,$B24*'Dist N'!I24/'Dist N'!$B24)</f>
        <v>0</v>
      </c>
      <c r="J24" s="3">
        <f>IF(ISERR($B24*'Dist N'!J24/'Dist N'!$B24),0,$B24*'Dist N'!J24/'Dist N'!$B24)</f>
        <v>0</v>
      </c>
      <c r="K24" s="3">
        <f>IF(ISERR($B24*'Dist N'!K24/'Dist N'!$B24),0,$B24*'Dist N'!K24/'Dist N'!$B24)</f>
        <v>0</v>
      </c>
      <c r="L24" s="3">
        <f>IF(ISERR($B24*'Dist N'!L24/'Dist N'!$B24),0,$B24*'Dist N'!L24/'Dist N'!$B24)</f>
        <v>0</v>
      </c>
      <c r="M24" s="3">
        <f>IF(ISERR($B24*'Dist N'!M24/'Dist N'!$B24),0,$B24*'Dist N'!M24/'Dist N'!$B24)</f>
        <v>0</v>
      </c>
      <c r="N24" s="3">
        <f>IF(ISERR($B24*'Dist N'!N24/'Dist N'!$B24),0,$B24*'Dist N'!N24/'Dist N'!$B24)</f>
        <v>0</v>
      </c>
    </row>
    <row r="25" spans="1:14" x14ac:dyDescent="0.25">
      <c r="A25" s="9" t="s">
        <v>79</v>
      </c>
      <c r="B25" s="80"/>
      <c r="C25" s="3">
        <f>IF(ISERR($B25*'Dist N'!C25/'Dist N'!$B25),0,$B25*'Dist N'!C25/'Dist N'!$B25)</f>
        <v>0</v>
      </c>
      <c r="D25" s="3">
        <f>IF(ISERR($B25*'Dist N'!D25/'Dist N'!$B25),0,$B25*'Dist N'!D25/'Dist N'!$B25)</f>
        <v>0</v>
      </c>
      <c r="E25" s="3">
        <f>IF(ISERR($B25*'Dist N'!E25/'Dist N'!$B25),0,$B25*'Dist N'!E25/'Dist N'!$B25)</f>
        <v>0</v>
      </c>
      <c r="F25" s="3">
        <f>IF(ISERR($B25*'Dist N'!F25/'Dist N'!$B25),0,$B25*'Dist N'!F25/'Dist N'!$B25)</f>
        <v>0</v>
      </c>
      <c r="G25" s="3">
        <f>IF(ISERR($B25*'Dist N'!G25/'Dist N'!$B25),0,$B25*'Dist N'!G25/'Dist N'!$B25)</f>
        <v>0</v>
      </c>
      <c r="H25" s="3">
        <f>IF(ISERR($B25*'Dist N'!H25/'Dist N'!$B25),0,$B25*'Dist N'!H25/'Dist N'!$B25)</f>
        <v>0</v>
      </c>
      <c r="I25" s="3">
        <f>IF(ISERR($B25*'Dist N'!I25/'Dist N'!$B25),0,$B25*'Dist N'!I25/'Dist N'!$B25)</f>
        <v>0</v>
      </c>
      <c r="J25" s="3">
        <f>IF(ISERR($B25*'Dist N'!J25/'Dist N'!$B25),0,$B25*'Dist N'!J25/'Dist N'!$B25)</f>
        <v>0</v>
      </c>
      <c r="K25" s="3">
        <f>IF(ISERR($B25*'Dist N'!K25/'Dist N'!$B25),0,$B25*'Dist N'!K25/'Dist N'!$B25)</f>
        <v>0</v>
      </c>
      <c r="L25" s="3">
        <f>IF(ISERR($B25*'Dist N'!L25/'Dist N'!$B25),0,$B25*'Dist N'!L25/'Dist N'!$B25)</f>
        <v>0</v>
      </c>
      <c r="M25" s="3">
        <f>IF(ISERR($B25*'Dist N'!M25/'Dist N'!$B25),0,$B25*'Dist N'!M25/'Dist N'!$B25)</f>
        <v>0</v>
      </c>
      <c r="N25" s="3">
        <f>IF(ISERR($B25*'Dist N'!N25/'Dist N'!$B25),0,$B25*'Dist N'!N25/'Dist N'!$B25)</f>
        <v>0</v>
      </c>
    </row>
    <row r="26" spans="1:14" x14ac:dyDescent="0.25">
      <c r="A26" s="9" t="s">
        <v>80</v>
      </c>
      <c r="B26" s="80"/>
      <c r="C26" s="3">
        <f>IF(ISERR($B26*'Dist N'!C26/'Dist N'!$B26),0,$B26*'Dist N'!C26/'Dist N'!$B26)</f>
        <v>0</v>
      </c>
      <c r="D26" s="3">
        <f>IF(ISERR($B26*'Dist N'!D26/'Dist N'!$B26),0,$B26*'Dist N'!D26/'Dist N'!$B26)</f>
        <v>0</v>
      </c>
      <c r="E26" s="3">
        <f>IF(ISERR($B26*'Dist N'!E26/'Dist N'!$B26),0,$B26*'Dist N'!E26/'Dist N'!$B26)</f>
        <v>0</v>
      </c>
      <c r="F26" s="3">
        <f>IF(ISERR($B26*'Dist N'!F26/'Dist N'!$B26),0,$B26*'Dist N'!F26/'Dist N'!$B26)</f>
        <v>0</v>
      </c>
      <c r="G26" s="3">
        <f>IF(ISERR($B26*'Dist N'!G26/'Dist N'!$B26),0,$B26*'Dist N'!G26/'Dist N'!$B26)</f>
        <v>0</v>
      </c>
      <c r="H26" s="3">
        <f>IF(ISERR($B26*'Dist N'!H26/'Dist N'!$B26),0,$B26*'Dist N'!H26/'Dist N'!$B26)</f>
        <v>0</v>
      </c>
      <c r="I26" s="3">
        <f>IF(ISERR($B26*'Dist N'!I26/'Dist N'!$B26),0,$B26*'Dist N'!I26/'Dist N'!$B26)</f>
        <v>0</v>
      </c>
      <c r="J26" s="3">
        <f>IF(ISERR($B26*'Dist N'!J26/'Dist N'!$B26),0,$B26*'Dist N'!J26/'Dist N'!$B26)</f>
        <v>0</v>
      </c>
      <c r="K26" s="3">
        <f>IF(ISERR($B26*'Dist N'!K26/'Dist N'!$B26),0,$B26*'Dist N'!K26/'Dist N'!$B26)</f>
        <v>0</v>
      </c>
      <c r="L26" s="3">
        <f>IF(ISERR($B26*'Dist N'!L26/'Dist N'!$B26),0,$B26*'Dist N'!L26/'Dist N'!$B26)</f>
        <v>0</v>
      </c>
      <c r="M26" s="3">
        <f>IF(ISERR($B26*'Dist N'!M26/'Dist N'!$B26),0,$B26*'Dist N'!M26/'Dist N'!$B26)</f>
        <v>0</v>
      </c>
      <c r="N26" s="3">
        <f>IF(ISERR($B26*'Dist N'!N26/'Dist N'!$B26),0,$B26*'Dist N'!N26/'Dist N'!$B26)</f>
        <v>0</v>
      </c>
    </row>
    <row r="27" spans="1:14" x14ac:dyDescent="0.25">
      <c r="A27" s="9" t="s">
        <v>81</v>
      </c>
      <c r="B27" s="80"/>
      <c r="C27" s="3">
        <f>IF(ISERR($B27*'Dist N'!C27/'Dist N'!$B27),0,$B27*'Dist N'!C27/'Dist N'!$B27)</f>
        <v>0</v>
      </c>
      <c r="D27" s="3">
        <f>IF(ISERR($B27*'Dist N'!D27/'Dist N'!$B27),0,$B27*'Dist N'!D27/'Dist N'!$B27)</f>
        <v>0</v>
      </c>
      <c r="E27" s="3">
        <f>IF(ISERR($B27*'Dist N'!E27/'Dist N'!$B27),0,$B27*'Dist N'!E27/'Dist N'!$B27)</f>
        <v>0</v>
      </c>
      <c r="F27" s="3">
        <f>IF(ISERR($B27*'Dist N'!F27/'Dist N'!$B27),0,$B27*'Dist N'!F27/'Dist N'!$B27)</f>
        <v>0</v>
      </c>
      <c r="G27" s="3">
        <f>IF(ISERR($B27*'Dist N'!G27/'Dist N'!$B27),0,$B27*'Dist N'!G27/'Dist N'!$B27)</f>
        <v>0</v>
      </c>
      <c r="H27" s="3">
        <f>IF(ISERR($B27*'Dist N'!H27/'Dist N'!$B27),0,$B27*'Dist N'!H27/'Dist N'!$B27)</f>
        <v>0</v>
      </c>
      <c r="I27" s="3">
        <f>IF(ISERR($B27*'Dist N'!I27/'Dist N'!$B27),0,$B27*'Dist N'!I27/'Dist N'!$B27)</f>
        <v>0</v>
      </c>
      <c r="J27" s="3">
        <f>IF(ISERR($B27*'Dist N'!J27/'Dist N'!$B27),0,$B27*'Dist N'!J27/'Dist N'!$B27)</f>
        <v>0</v>
      </c>
      <c r="K27" s="3">
        <f>IF(ISERR($B27*'Dist N'!K27/'Dist N'!$B27),0,$B27*'Dist N'!K27/'Dist N'!$B27)</f>
        <v>0</v>
      </c>
      <c r="L27" s="3">
        <f>IF(ISERR($B27*'Dist N'!L27/'Dist N'!$B27),0,$B27*'Dist N'!L27/'Dist N'!$B27)</f>
        <v>0</v>
      </c>
      <c r="M27" s="3">
        <f>IF(ISERR($B27*'Dist N'!M27/'Dist N'!$B27),0,$B27*'Dist N'!M27/'Dist N'!$B27)</f>
        <v>0</v>
      </c>
      <c r="N27" s="3">
        <f>IF(ISERR($B27*'Dist N'!N27/'Dist N'!$B27),0,$B27*'Dist N'!N27/'Dist N'!$B27)</f>
        <v>0</v>
      </c>
    </row>
    <row r="28" spans="1:14" x14ac:dyDescent="0.25">
      <c r="A28" s="9" t="s">
        <v>105</v>
      </c>
      <c r="B28" s="80"/>
      <c r="C28" s="3">
        <f>IF(ISERR($B28*'Dist N'!C28/'Dist N'!$B28),0,$B28*'Dist N'!C28/'Dist N'!$B28)</f>
        <v>0</v>
      </c>
      <c r="D28" s="3">
        <f>IF(ISERR($B28*'Dist N'!D28/'Dist N'!$B28),0,$B28*'Dist N'!D28/'Dist N'!$B28)</f>
        <v>0</v>
      </c>
      <c r="E28" s="3">
        <f>IF(ISERR($B28*'Dist N'!E28/'Dist N'!$B28),0,$B28*'Dist N'!E28/'Dist N'!$B28)</f>
        <v>0</v>
      </c>
      <c r="F28" s="3">
        <f>IF(ISERR($B28*'Dist N'!F28/'Dist N'!$B28),0,$B28*'Dist N'!F28/'Dist N'!$B28)</f>
        <v>0</v>
      </c>
      <c r="G28" s="3">
        <f>IF(ISERR($B28*'Dist N'!G28/'Dist N'!$B28),0,$B28*'Dist N'!G28/'Dist N'!$B28)</f>
        <v>0</v>
      </c>
      <c r="H28" s="3">
        <f>IF(ISERR($B28*'Dist N'!H28/'Dist N'!$B28),0,$B28*'Dist N'!H28/'Dist N'!$B28)</f>
        <v>0</v>
      </c>
      <c r="I28" s="3">
        <f>IF(ISERR($B28*'Dist N'!I28/'Dist N'!$B28),0,$B28*'Dist N'!I28/'Dist N'!$B28)</f>
        <v>0</v>
      </c>
      <c r="J28" s="3">
        <f>IF(ISERR($B28*'Dist N'!J28/'Dist N'!$B28),0,$B28*'Dist N'!J28/'Dist N'!$B28)</f>
        <v>0</v>
      </c>
      <c r="K28" s="3">
        <f>IF(ISERR($B28*'Dist N'!K28/'Dist N'!$B28),0,$B28*'Dist N'!K28/'Dist N'!$B28)</f>
        <v>0</v>
      </c>
      <c r="L28" s="3">
        <f>IF(ISERR($B28*'Dist N'!L28/'Dist N'!$B28),0,$B28*'Dist N'!L28/'Dist N'!$B28)</f>
        <v>0</v>
      </c>
      <c r="M28" s="3">
        <f>IF(ISERR($B28*'Dist N'!M28/'Dist N'!$B28),0,$B28*'Dist N'!M28/'Dist N'!$B28)</f>
        <v>0</v>
      </c>
      <c r="N28" s="3">
        <f>IF(ISERR($B28*'Dist N'!N28/'Dist N'!$B28),0,$B28*'Dist N'!N28/'Dist N'!$B28)</f>
        <v>0</v>
      </c>
    </row>
    <row r="29" spans="1:14" x14ac:dyDescent="0.25">
      <c r="A29" s="15" t="s">
        <v>33</v>
      </c>
      <c r="B29" s="5">
        <f>SUM(C29:N29)</f>
        <v>52868</v>
      </c>
      <c r="C29" s="5">
        <f t="shared" ref="C29:N29" si="0">SUM(C10:C28)</f>
        <v>24031.863311013625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6324.1745555299021</v>
      </c>
      <c r="H29" s="5">
        <f t="shared" si="0"/>
        <v>0</v>
      </c>
      <c r="I29" s="5">
        <f t="shared" ref="I29" si="1">SUM(I10:I28)</f>
        <v>0</v>
      </c>
      <c r="J29" s="5">
        <f t="shared" si="0"/>
        <v>632.41745555299019</v>
      </c>
      <c r="K29" s="5">
        <f t="shared" si="0"/>
        <v>0</v>
      </c>
      <c r="L29" s="5">
        <f t="shared" si="0"/>
        <v>0</v>
      </c>
      <c r="M29" s="5">
        <f t="shared" si="0"/>
        <v>12426.100375726788</v>
      </c>
      <c r="N29" s="5">
        <f t="shared" si="0"/>
        <v>9453.4443021766965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N'!C31/'Dist N'!$B31),0,$B31*'Dist N'!C31/'Dist N'!$B31)</f>
        <v>0</v>
      </c>
      <c r="D31" s="4">
        <f>IF(ISERR($B31*'Dist N'!D31/'Dist N'!$B31),0,$B31*'Dist N'!D31/'Dist N'!$B31)</f>
        <v>0</v>
      </c>
      <c r="E31" s="4">
        <f>IF(ISERR($B31*'Dist N'!E31/'Dist N'!$B31),0,$B31*'Dist N'!E31/'Dist N'!$B31)</f>
        <v>0</v>
      </c>
      <c r="F31" s="4">
        <f>IF(ISERR($B31*'Dist N'!F31/'Dist N'!$B31),0,$B31*'Dist N'!F31/'Dist N'!$B31)</f>
        <v>0</v>
      </c>
      <c r="G31" s="4">
        <f>IF(ISERR($B31*'Dist N'!G31/'Dist N'!$B31),0,$B31*'Dist N'!G31/'Dist N'!$B31)</f>
        <v>0</v>
      </c>
      <c r="H31" s="4">
        <f>IF(ISERR($B31*'Dist N'!H31/'Dist N'!$B31),0,$B31*'Dist N'!H31/'Dist N'!$B31)</f>
        <v>0</v>
      </c>
      <c r="I31" s="4">
        <f>IF(ISERR($B31*'Dist N'!I31/'Dist N'!$B31),0,$B31*'Dist N'!I31/'Dist N'!$B31)</f>
        <v>0</v>
      </c>
      <c r="J31" s="4">
        <f>IF(ISERR($B31*'Dist N'!J31/'Dist N'!$B31),0,$B31*'Dist N'!J31/'Dist N'!$B31)</f>
        <v>0</v>
      </c>
      <c r="K31" s="4">
        <f>IF(ISERR($B31*'Dist N'!K31/'Dist N'!$B31),0,$B31*'Dist N'!K31/'Dist N'!$B31)</f>
        <v>0</v>
      </c>
      <c r="L31" s="4">
        <f>IF(ISERR($B31*'Dist N'!L31/'Dist N'!$B31),0,$B31*'Dist N'!L31/'Dist N'!$B31)</f>
        <v>0</v>
      </c>
      <c r="M31" s="4">
        <f>IF(ISERR($B31*'Dist N'!M31/'Dist N'!$B31),0,$B31*'Dist N'!M31/'Dist N'!$B31)</f>
        <v>0</v>
      </c>
      <c r="N31" s="4">
        <f>IF(ISERR($B31*'Dist N'!N31/'Dist N'!$B31),0,$B31*'Dist N'!N31/'Dist N'!$B31)</f>
        <v>0</v>
      </c>
    </row>
    <row r="32" spans="1:14" x14ac:dyDescent="0.25">
      <c r="A32" s="20" t="s">
        <v>30</v>
      </c>
      <c r="B32" s="18">
        <v>0</v>
      </c>
      <c r="C32" s="88">
        <f>IF(ISERR($B32*'Dist N'!C32/'Dist N'!$B32),0,$B32*'Dist N'!C32/'Dist N'!$B32)</f>
        <v>0</v>
      </c>
      <c r="D32" s="88">
        <f>IF(ISERR($B32*'Dist N'!D32/'Dist N'!$B32),0,$B32*'Dist N'!D32/'Dist N'!$B32)</f>
        <v>0</v>
      </c>
      <c r="E32" s="88">
        <f>IF(ISERR($B32*'Dist N'!E32/'Dist N'!$B32),0,$B32*'Dist N'!E32/'Dist N'!$B32)</f>
        <v>0</v>
      </c>
      <c r="F32" s="88">
        <f>IF(ISERR($B32*'Dist N'!F32/'Dist N'!$B32),0,$B32*'Dist N'!F32/'Dist N'!$B32)</f>
        <v>0</v>
      </c>
      <c r="G32" s="88">
        <f>IF(ISERR($B32*'Dist N'!G32/'Dist N'!$B32),0,$B32*'Dist N'!G32/'Dist N'!$B32)</f>
        <v>0</v>
      </c>
      <c r="H32" s="88">
        <f>IF(ISERR($B32*'Dist N'!H32/'Dist N'!$B32),0,$B32*'Dist N'!H32/'Dist N'!$B32)</f>
        <v>0</v>
      </c>
      <c r="I32" s="88">
        <f>IF(ISERR($B32*'Dist N'!I32/'Dist N'!$B32),0,$B32*'Dist N'!I32/'Dist N'!$B32)</f>
        <v>0</v>
      </c>
      <c r="J32" s="88">
        <f>IF(ISERR($B32*'Dist N'!J32/'Dist N'!$B32),0,$B32*'Dist N'!J32/'Dist N'!$B32)</f>
        <v>0</v>
      </c>
      <c r="K32" s="88">
        <f>IF(ISERR($B32*'Dist N'!K32/'Dist N'!$B32),0,$B32*'Dist N'!K32/'Dist N'!$B32)</f>
        <v>0</v>
      </c>
      <c r="L32" s="88">
        <f>IF(ISERR($B32*'Dist N'!L32/'Dist N'!$B32),0,$B32*'Dist N'!L32/'Dist N'!$B32)</f>
        <v>0</v>
      </c>
      <c r="M32" s="88">
        <f>IF(ISERR($B32*'Dist N'!M32/'Dist N'!$B32),0,$B32*'Dist N'!M32/'Dist N'!$B32)</f>
        <v>0</v>
      </c>
      <c r="N32" s="88">
        <f>IF(ISERR($B32*'Dist N'!N32/'Dist N'!$B32),0,$B32*'Dist N'!N32/'Dist N'!$B32)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67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74</v>
      </c>
      <c r="L37" s="27" t="s">
        <v>21</v>
      </c>
      <c r="M37" s="27" t="s">
        <v>22</v>
      </c>
      <c r="N37" s="27" t="s">
        <v>75</v>
      </c>
    </row>
    <row r="38" spans="1:14" x14ac:dyDescent="0.25">
      <c r="A38" s="9" t="s">
        <v>82</v>
      </c>
      <c r="B38" s="82">
        <v>0</v>
      </c>
      <c r="C38" s="3">
        <f>IF(ISERR($B38*'Dist N'!C38/'Dist N'!$B38),0,$B38*'Dist N'!C38/'Dist N'!$B38)</f>
        <v>0</v>
      </c>
      <c r="D38" s="3">
        <f>IF(ISERR($B38*'Dist N'!D38/'Dist N'!$B38),0,$B38*'Dist N'!D38/'Dist N'!$B38)</f>
        <v>0</v>
      </c>
      <c r="E38" s="3">
        <f>IF(ISERR($B38*'Dist N'!E38/'Dist N'!$B38),0,$B38*'Dist N'!E38/'Dist N'!$B38)</f>
        <v>0</v>
      </c>
      <c r="F38" s="3">
        <f>IF(ISERR($B38*'Dist N'!F38/'Dist N'!$B38),0,$B38*'Dist N'!F38/'Dist N'!$B38)</f>
        <v>0</v>
      </c>
      <c r="G38" s="3">
        <f>IF(ISERR($B38*'Dist N'!G38/'Dist N'!$B38),0,$B38*'Dist N'!G38/'Dist N'!$B38)</f>
        <v>0</v>
      </c>
      <c r="H38" s="3">
        <f>IF(ISERR($B38*'Dist N'!H38/'Dist N'!$B38),0,$B38*'Dist N'!H38/'Dist N'!$B38)</f>
        <v>0</v>
      </c>
      <c r="I38" s="3">
        <f>IF(ISERR($B38*'Dist N'!I38/'Dist N'!$B38),0,$B38*'Dist N'!I38/'Dist N'!$B38)</f>
        <v>0</v>
      </c>
      <c r="J38" s="3">
        <f>IF(ISERR($B38*'Dist N'!J38/'Dist N'!$B38),0,$B38*'Dist N'!J38/'Dist N'!$B38)</f>
        <v>0</v>
      </c>
      <c r="K38" s="3">
        <f>IF(ISERR($B38*'Dist N'!K38/'Dist N'!$B38),0,$B38*'Dist N'!K38/'Dist N'!$B38)</f>
        <v>0</v>
      </c>
      <c r="L38" s="3">
        <f>IF(ISERR($B38*'Dist N'!L38/'Dist N'!$B38),0,$B38*'Dist N'!L38/'Dist N'!$B38)</f>
        <v>0</v>
      </c>
      <c r="M38" s="3">
        <f>IF(ISERR($B38*'Dist N'!M38/'Dist N'!$B38),0,$B38*'Dist N'!M38/'Dist N'!$B38)</f>
        <v>0</v>
      </c>
      <c r="N38" s="3">
        <f>IF(ISERR($B38*'Dist N'!N38/'Dist N'!$B38),0,$B38*'Dist N'!N38/'Dist N'!$B38)</f>
        <v>0</v>
      </c>
    </row>
    <row r="39" spans="1:14" x14ac:dyDescent="0.25">
      <c r="A39" s="9" t="s">
        <v>83</v>
      </c>
      <c r="B39" s="82">
        <v>500</v>
      </c>
      <c r="C39" s="3">
        <f>IF(ISERR($B39*'Dist N'!C39/'Dist N'!$B39),0,$B39*'Dist N'!C39/'Dist N'!$B39)</f>
        <v>311.47540983606558</v>
      </c>
      <c r="D39" s="3">
        <f>IF(ISERR($B39*'Dist N'!D39/'Dist N'!$B39),0,$B39*'Dist N'!D39/'Dist N'!$B39)</f>
        <v>0</v>
      </c>
      <c r="E39" s="3">
        <f>IF(ISERR($B39*'Dist N'!E39/'Dist N'!$B39),0,$B39*'Dist N'!E39/'Dist N'!$B39)</f>
        <v>0</v>
      </c>
      <c r="F39" s="3">
        <f>IF(ISERR($B39*'Dist N'!F39/'Dist N'!$B39),0,$B39*'Dist N'!F39/'Dist N'!$B39)</f>
        <v>0</v>
      </c>
      <c r="G39" s="3">
        <f>IF(ISERR($B39*'Dist N'!G39/'Dist N'!$B39),0,$B39*'Dist N'!G39/'Dist N'!$B39)</f>
        <v>81.967213114754102</v>
      </c>
      <c r="H39" s="3">
        <f>IF(ISERR($B39*'Dist N'!H39/'Dist N'!$B39),0,$B39*'Dist N'!H39/'Dist N'!$B39)</f>
        <v>0</v>
      </c>
      <c r="I39" s="3">
        <f>IF(ISERR($B39*'Dist N'!I39/'Dist N'!$B39),0,$B39*'Dist N'!I39/'Dist N'!$B39)</f>
        <v>0</v>
      </c>
      <c r="J39" s="3">
        <f>IF(ISERR($B39*'Dist N'!J39/'Dist N'!$B39),0,$B39*'Dist N'!J39/'Dist N'!$B39)</f>
        <v>8.1967213114754109</v>
      </c>
      <c r="K39" s="3">
        <f>IF(ISERR($B39*'Dist N'!K39/'Dist N'!$B39),0,$B39*'Dist N'!K39/'Dist N'!$B39)</f>
        <v>0</v>
      </c>
      <c r="L39" s="3">
        <f>IF(ISERR($B39*'Dist N'!L39/'Dist N'!$B39),0,$B39*'Dist N'!L39/'Dist N'!$B39)</f>
        <v>0</v>
      </c>
      <c r="M39" s="3">
        <f>IF(ISERR($B39*'Dist N'!M39/'Dist N'!$B39),0,$B39*'Dist N'!M39/'Dist N'!$B39)</f>
        <v>98.360655737704917</v>
      </c>
      <c r="N39" s="3">
        <f>IF(ISERR($B39*'Dist N'!N39/'Dist N'!$B39),0,$B39*'Dist N'!N39/'Dist N'!$B39)</f>
        <v>0</v>
      </c>
    </row>
    <row r="40" spans="1:14" x14ac:dyDescent="0.25">
      <c r="A40" s="9" t="s">
        <v>84</v>
      </c>
      <c r="B40" s="82">
        <v>0</v>
      </c>
      <c r="C40" s="3">
        <f>IF(ISERR($B40*'Dist N'!C40/'Dist N'!$B40),0,$B40*'Dist N'!C40/'Dist N'!$B40)</f>
        <v>0</v>
      </c>
      <c r="D40" s="3">
        <f>IF(ISERR($B40*'Dist N'!D40/'Dist N'!$B40),0,$B40*'Dist N'!D40/'Dist N'!$B40)</f>
        <v>0</v>
      </c>
      <c r="E40" s="3">
        <f>IF(ISERR($B40*'Dist N'!E40/'Dist N'!$B40),0,$B40*'Dist N'!E40/'Dist N'!$B40)</f>
        <v>0</v>
      </c>
      <c r="F40" s="3">
        <f>IF(ISERR($B40*'Dist N'!F40/'Dist N'!$B40),0,$B40*'Dist N'!F40/'Dist N'!$B40)</f>
        <v>0</v>
      </c>
      <c r="G40" s="3">
        <f>IF(ISERR($B40*'Dist N'!G40/'Dist N'!$B40),0,$B40*'Dist N'!G40/'Dist N'!$B40)</f>
        <v>0</v>
      </c>
      <c r="H40" s="3">
        <f>IF(ISERR($B40*'Dist N'!H40/'Dist N'!$B40),0,$B40*'Dist N'!H40/'Dist N'!$B40)</f>
        <v>0</v>
      </c>
      <c r="I40" s="3">
        <f>IF(ISERR($B40*'Dist N'!I40/'Dist N'!$B40),0,$B40*'Dist N'!I40/'Dist N'!$B40)</f>
        <v>0</v>
      </c>
      <c r="J40" s="3">
        <f>IF(ISERR($B40*'Dist N'!J40/'Dist N'!$B40),0,$B40*'Dist N'!J40/'Dist N'!$B40)</f>
        <v>0</v>
      </c>
      <c r="K40" s="3">
        <f>IF(ISERR($B40*'Dist N'!K40/'Dist N'!$B40),0,$B40*'Dist N'!K40/'Dist N'!$B40)</f>
        <v>0</v>
      </c>
      <c r="L40" s="3">
        <f>IF(ISERR($B40*'Dist N'!L40/'Dist N'!$B40),0,$B40*'Dist N'!L40/'Dist N'!$B40)</f>
        <v>0</v>
      </c>
      <c r="M40" s="3">
        <f>IF(ISERR($B40*'Dist N'!M40/'Dist N'!$B40),0,$B40*'Dist N'!M40/'Dist N'!$B40)</f>
        <v>0</v>
      </c>
      <c r="N40" s="3">
        <f>IF(ISERR($B40*'Dist N'!N40/'Dist N'!$B40),0,$B40*'Dist N'!N40/'Dist N'!$B40)</f>
        <v>0</v>
      </c>
    </row>
    <row r="41" spans="1:14" x14ac:dyDescent="0.25">
      <c r="A41" s="14" t="s">
        <v>32</v>
      </c>
      <c r="B41" s="81">
        <f>SUM(B38:B40)</f>
        <v>500</v>
      </c>
      <c r="C41" s="81">
        <f t="shared" ref="C41:N41" si="4">SUM(C38:C40)</f>
        <v>311.47540983606558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81.967213114754102</v>
      </c>
      <c r="H41" s="81">
        <f t="shared" si="4"/>
        <v>0</v>
      </c>
      <c r="I41" s="81">
        <f t="shared" ref="I41" si="5">SUM(I38:I40)</f>
        <v>0</v>
      </c>
      <c r="J41" s="81">
        <f t="shared" si="4"/>
        <v>8.1967213114754109</v>
      </c>
      <c r="K41" s="81">
        <f t="shared" si="4"/>
        <v>0</v>
      </c>
      <c r="L41" s="81">
        <f t="shared" si="4"/>
        <v>0</v>
      </c>
      <c r="M41" s="81">
        <f t="shared" si="4"/>
        <v>98.360655737704917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53368</v>
      </c>
      <c r="C47" s="31">
        <f t="shared" ref="C47:N47" si="9">C29+C41</f>
        <v>24343.33872084969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6406.1417686446566</v>
      </c>
      <c r="H47" s="31">
        <f t="shared" si="9"/>
        <v>0</v>
      </c>
      <c r="I47" s="31">
        <f t="shared" ref="I47" si="10">I29+I41</f>
        <v>0</v>
      </c>
      <c r="J47" s="31">
        <f t="shared" si="9"/>
        <v>640.61417686446555</v>
      </c>
      <c r="K47" s="31">
        <f t="shared" si="9"/>
        <v>0</v>
      </c>
      <c r="L47" s="31">
        <f t="shared" si="9"/>
        <v>0</v>
      </c>
      <c r="M47" s="31">
        <f t="shared" si="9"/>
        <v>12524.461031464492</v>
      </c>
      <c r="N47" s="31">
        <f t="shared" si="9"/>
        <v>9453.4443021766965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117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86</v>
      </c>
    </row>
    <row r="9" spans="1:14" x14ac:dyDescent="0.25">
      <c r="A9" s="26" t="s">
        <v>104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74</v>
      </c>
      <c r="L9" s="94" t="s">
        <v>21</v>
      </c>
      <c r="M9" s="94" t="s">
        <v>22</v>
      </c>
      <c r="N9" s="95" t="s">
        <v>75</v>
      </c>
    </row>
    <row r="10" spans="1:14" x14ac:dyDescent="0.25">
      <c r="A10" s="2" t="s">
        <v>88</v>
      </c>
      <c r="B10">
        <f>SUM(C10:N10)</f>
        <v>2</v>
      </c>
      <c r="J10">
        <v>0.2</v>
      </c>
      <c r="M10">
        <v>1</v>
      </c>
      <c r="N10">
        <v>0.8</v>
      </c>
    </row>
    <row r="11" spans="1:14" x14ac:dyDescent="0.25">
      <c r="A11" s="2" t="s">
        <v>89</v>
      </c>
      <c r="B11">
        <f t="shared" ref="B11:B28" si="0">SUM(C11:N11)</f>
        <v>2</v>
      </c>
      <c r="J11">
        <f>+J10</f>
        <v>0.2</v>
      </c>
      <c r="M11">
        <f>+M10</f>
        <v>1</v>
      </c>
      <c r="N11">
        <f>+N$10</f>
        <v>0.8</v>
      </c>
    </row>
    <row r="12" spans="1:14" x14ac:dyDescent="0.25">
      <c r="A12" s="2" t="s">
        <v>90</v>
      </c>
      <c r="B12">
        <f t="shared" si="0"/>
        <v>2</v>
      </c>
      <c r="J12">
        <f t="shared" ref="J12:J28" si="1">+J11</f>
        <v>0.2</v>
      </c>
      <c r="M12">
        <f t="shared" ref="M12:M28" si="2">+M11</f>
        <v>1</v>
      </c>
      <c r="N12">
        <f t="shared" ref="N12:N28" si="3">+N$10</f>
        <v>0.8</v>
      </c>
    </row>
    <row r="13" spans="1:14" x14ac:dyDescent="0.25">
      <c r="A13" s="2" t="s">
        <v>91</v>
      </c>
      <c r="B13">
        <f t="shared" si="0"/>
        <v>2</v>
      </c>
      <c r="J13">
        <f t="shared" si="1"/>
        <v>0.2</v>
      </c>
      <c r="M13">
        <f t="shared" si="2"/>
        <v>1</v>
      </c>
      <c r="N13">
        <f t="shared" si="3"/>
        <v>0.8</v>
      </c>
    </row>
    <row r="14" spans="1:14" x14ac:dyDescent="0.25">
      <c r="A14" s="2" t="s">
        <v>92</v>
      </c>
      <c r="B14">
        <f t="shared" si="0"/>
        <v>2</v>
      </c>
      <c r="J14">
        <f t="shared" si="1"/>
        <v>0.2</v>
      </c>
      <c r="M14">
        <f t="shared" si="2"/>
        <v>1</v>
      </c>
      <c r="N14">
        <f t="shared" si="3"/>
        <v>0.8</v>
      </c>
    </row>
    <row r="15" spans="1:14" x14ac:dyDescent="0.25">
      <c r="A15" s="2" t="s">
        <v>93</v>
      </c>
      <c r="B15">
        <f t="shared" si="0"/>
        <v>2</v>
      </c>
      <c r="J15">
        <f t="shared" si="1"/>
        <v>0.2</v>
      </c>
      <c r="M15">
        <f t="shared" si="2"/>
        <v>1</v>
      </c>
      <c r="N15">
        <f t="shared" si="3"/>
        <v>0.8</v>
      </c>
    </row>
    <row r="16" spans="1:14" x14ac:dyDescent="0.25">
      <c r="A16" s="2" t="s">
        <v>94</v>
      </c>
      <c r="B16">
        <f t="shared" si="0"/>
        <v>2</v>
      </c>
      <c r="J16">
        <f t="shared" si="1"/>
        <v>0.2</v>
      </c>
      <c r="M16">
        <f t="shared" si="2"/>
        <v>1</v>
      </c>
      <c r="N16">
        <f t="shared" si="3"/>
        <v>0.8</v>
      </c>
    </row>
    <row r="17" spans="1:14" x14ac:dyDescent="0.25">
      <c r="A17" s="2" t="s">
        <v>95</v>
      </c>
      <c r="B17">
        <f t="shared" si="0"/>
        <v>2</v>
      </c>
      <c r="J17">
        <f t="shared" si="1"/>
        <v>0.2</v>
      </c>
      <c r="M17">
        <f t="shared" si="2"/>
        <v>1</v>
      </c>
      <c r="N17">
        <f t="shared" si="3"/>
        <v>0.8</v>
      </c>
    </row>
    <row r="18" spans="1:14" x14ac:dyDescent="0.25">
      <c r="A18" s="96" t="s">
        <v>108</v>
      </c>
      <c r="B18">
        <f t="shared" si="0"/>
        <v>2</v>
      </c>
      <c r="J18">
        <f t="shared" si="1"/>
        <v>0.2</v>
      </c>
      <c r="M18">
        <f t="shared" si="2"/>
        <v>1</v>
      </c>
      <c r="N18">
        <f t="shared" si="3"/>
        <v>0.8</v>
      </c>
    </row>
    <row r="19" spans="1:14" x14ac:dyDescent="0.25">
      <c r="A19" s="96" t="s">
        <v>97</v>
      </c>
      <c r="B19">
        <f t="shared" si="0"/>
        <v>2</v>
      </c>
      <c r="J19">
        <f t="shared" si="1"/>
        <v>0.2</v>
      </c>
      <c r="M19">
        <f t="shared" si="2"/>
        <v>1</v>
      </c>
      <c r="N19">
        <f t="shared" si="3"/>
        <v>0.8</v>
      </c>
    </row>
    <row r="20" spans="1:14" x14ac:dyDescent="0.25">
      <c r="A20" s="96" t="s">
        <v>98</v>
      </c>
      <c r="B20">
        <f t="shared" si="0"/>
        <v>2</v>
      </c>
      <c r="J20">
        <f t="shared" si="1"/>
        <v>0.2</v>
      </c>
      <c r="M20">
        <f t="shared" si="2"/>
        <v>1</v>
      </c>
      <c r="N20">
        <f t="shared" si="3"/>
        <v>0.8</v>
      </c>
    </row>
    <row r="21" spans="1:14" x14ac:dyDescent="0.25">
      <c r="A21" s="2" t="s">
        <v>99</v>
      </c>
      <c r="B21">
        <f t="shared" si="0"/>
        <v>2</v>
      </c>
      <c r="J21">
        <f t="shared" si="1"/>
        <v>0.2</v>
      </c>
      <c r="M21">
        <f t="shared" si="2"/>
        <v>1</v>
      </c>
      <c r="N21">
        <f t="shared" si="3"/>
        <v>0.8</v>
      </c>
    </row>
    <row r="22" spans="1:14" x14ac:dyDescent="0.25">
      <c r="A22" s="9" t="s">
        <v>76</v>
      </c>
      <c r="B22">
        <f t="shared" si="0"/>
        <v>2</v>
      </c>
      <c r="J22">
        <f t="shared" si="1"/>
        <v>0.2</v>
      </c>
      <c r="M22">
        <f t="shared" si="2"/>
        <v>1</v>
      </c>
      <c r="N22">
        <f t="shared" si="3"/>
        <v>0.8</v>
      </c>
    </row>
    <row r="23" spans="1:14" x14ac:dyDescent="0.25">
      <c r="A23" s="9" t="s">
        <v>77</v>
      </c>
      <c r="B23">
        <f t="shared" si="0"/>
        <v>2</v>
      </c>
      <c r="J23">
        <f t="shared" si="1"/>
        <v>0.2</v>
      </c>
      <c r="M23">
        <f t="shared" si="2"/>
        <v>1</v>
      </c>
      <c r="N23">
        <f t="shared" si="3"/>
        <v>0.8</v>
      </c>
    </row>
    <row r="24" spans="1:14" x14ac:dyDescent="0.25">
      <c r="A24" s="9" t="s">
        <v>78</v>
      </c>
      <c r="B24">
        <f t="shared" si="0"/>
        <v>2</v>
      </c>
      <c r="J24">
        <f t="shared" si="1"/>
        <v>0.2</v>
      </c>
      <c r="M24">
        <f t="shared" si="2"/>
        <v>1</v>
      </c>
      <c r="N24">
        <f t="shared" si="3"/>
        <v>0.8</v>
      </c>
    </row>
    <row r="25" spans="1:14" x14ac:dyDescent="0.25">
      <c r="A25" s="9" t="s">
        <v>79</v>
      </c>
      <c r="B25">
        <f t="shared" si="0"/>
        <v>2</v>
      </c>
      <c r="J25">
        <f t="shared" si="1"/>
        <v>0.2</v>
      </c>
      <c r="M25">
        <f t="shared" si="2"/>
        <v>1</v>
      </c>
      <c r="N25">
        <f t="shared" si="3"/>
        <v>0.8</v>
      </c>
    </row>
    <row r="26" spans="1:14" x14ac:dyDescent="0.25">
      <c r="A26" s="9" t="s">
        <v>80</v>
      </c>
      <c r="B26">
        <f t="shared" si="0"/>
        <v>2</v>
      </c>
      <c r="J26">
        <f t="shared" si="1"/>
        <v>0.2</v>
      </c>
      <c r="M26">
        <f t="shared" si="2"/>
        <v>1</v>
      </c>
      <c r="N26">
        <f t="shared" si="3"/>
        <v>0.8</v>
      </c>
    </row>
    <row r="27" spans="1:14" x14ac:dyDescent="0.25">
      <c r="A27" s="9" t="s">
        <v>81</v>
      </c>
      <c r="B27">
        <f t="shared" si="0"/>
        <v>2</v>
      </c>
      <c r="J27">
        <f t="shared" si="1"/>
        <v>0.2</v>
      </c>
      <c r="M27">
        <f t="shared" si="2"/>
        <v>1</v>
      </c>
      <c r="N27">
        <f t="shared" si="3"/>
        <v>0.8</v>
      </c>
    </row>
    <row r="28" spans="1:14" x14ac:dyDescent="0.25">
      <c r="A28" s="9" t="s">
        <v>105</v>
      </c>
      <c r="B28">
        <f t="shared" si="0"/>
        <v>2</v>
      </c>
      <c r="J28">
        <f t="shared" si="1"/>
        <v>0.2</v>
      </c>
      <c r="M28">
        <f t="shared" si="2"/>
        <v>1</v>
      </c>
      <c r="N28">
        <f t="shared" si="3"/>
        <v>0.8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5" t="s">
        <v>75</v>
      </c>
    </row>
    <row r="38" spans="1:14" x14ac:dyDescent="0.25">
      <c r="A38" s="9" t="s">
        <v>82</v>
      </c>
      <c r="B38">
        <f t="shared" ref="B38:B40" si="4">SUM(C38:N38)</f>
        <v>2</v>
      </c>
      <c r="J38">
        <f>+J28</f>
        <v>0.2</v>
      </c>
      <c r="M38">
        <f>+M28</f>
        <v>1</v>
      </c>
      <c r="N38">
        <f t="shared" ref="N38:N40" si="5">+N$10</f>
        <v>0.8</v>
      </c>
    </row>
    <row r="39" spans="1:14" x14ac:dyDescent="0.25">
      <c r="A39" s="9" t="s">
        <v>83</v>
      </c>
      <c r="B39">
        <f t="shared" si="4"/>
        <v>1.2</v>
      </c>
      <c r="J39">
        <f t="shared" ref="J39:J40" si="6">+J38</f>
        <v>0.2</v>
      </c>
      <c r="M39">
        <f t="shared" ref="M39:M40" si="7">+M38</f>
        <v>1</v>
      </c>
    </row>
    <row r="40" spans="1:14" x14ac:dyDescent="0.25">
      <c r="A40" s="9" t="s">
        <v>84</v>
      </c>
      <c r="B40">
        <f t="shared" si="4"/>
        <v>2</v>
      </c>
      <c r="J40">
        <f t="shared" si="6"/>
        <v>0.2</v>
      </c>
      <c r="M40">
        <f t="shared" si="7"/>
        <v>1</v>
      </c>
      <c r="N40">
        <f t="shared" si="5"/>
        <v>0.8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85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J7" s="9">
        <f>+'Dist S'!J10</f>
        <v>0.2</v>
      </c>
      <c r="M7" s="9">
        <f>+'Dist S'!M10</f>
        <v>1</v>
      </c>
      <c r="N7" s="9">
        <f>+'Dist S'!N10</f>
        <v>0.8</v>
      </c>
    </row>
    <row r="8" spans="1:14" x14ac:dyDescent="0.25">
      <c r="B8" s="125" t="s">
        <v>112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80">
        <v>4200</v>
      </c>
      <c r="C10" s="3">
        <f>IF(ISERR($B10*'Dist S'!C10/'Dist S'!$B10),0,$B10*'Dist S'!C10/'Dist S'!$B10)</f>
        <v>0</v>
      </c>
      <c r="D10" s="3">
        <f>IF(ISERR($B10*'Dist S'!D10/'Dist S'!$B10),0,$B10*'Dist S'!D10/'Dist S'!$B10)</f>
        <v>0</v>
      </c>
      <c r="E10" s="3">
        <f>IF(ISERR($B10*'Dist S'!E10/'Dist S'!$B10),0,$B10*'Dist S'!E10/'Dist S'!$B10)</f>
        <v>0</v>
      </c>
      <c r="F10" s="3">
        <f>IF(ISERR($B10*'Dist S'!F10/'Dist S'!$B10),0,$B10*'Dist S'!F10/'Dist S'!$B10)</f>
        <v>0</v>
      </c>
      <c r="G10" s="3">
        <f>IF(ISERR($B10*'Dist S'!G10/'Dist S'!$B10),0,$B10*'Dist S'!G10/'Dist S'!$B10)</f>
        <v>0</v>
      </c>
      <c r="H10" s="3">
        <f>IF(ISERR($B10*'Dist S'!H10/'Dist S'!$B10),0,$B10*'Dist S'!H10/'Dist S'!$B10)</f>
        <v>0</v>
      </c>
      <c r="I10" s="3">
        <f>IF(ISERR($B10*'Dist S'!I10/'Dist S'!$B10),0,$B10*'Dist S'!I10/'Dist S'!$B10)</f>
        <v>0</v>
      </c>
      <c r="J10" s="3">
        <f>IF(ISERR($B10*'Dist S'!J10/'Dist S'!$B10),0,$B10*'Dist S'!J10/'Dist S'!$B10)</f>
        <v>420</v>
      </c>
      <c r="K10" s="3">
        <f>IF(ISERR($B10*'Dist S'!K10/'Dist S'!$B10),0,$B10*'Dist S'!K10/'Dist S'!$B10)</f>
        <v>0</v>
      </c>
      <c r="L10" s="3">
        <f>IF(ISERR($B10*'Dist S'!L10/'Dist S'!$B10),0,$B10*'Dist S'!L10/'Dist S'!$B10)</f>
        <v>0</v>
      </c>
      <c r="M10" s="3">
        <f>IF(ISERR($B10*'Dist S'!M10/'Dist S'!$B10),0,$B10*'Dist S'!M10/'Dist S'!$B10)</f>
        <v>2100</v>
      </c>
      <c r="N10" s="3">
        <f>IF(ISERR($B10*'Dist S'!N10/'Dist S'!$B10),0,$B10*'Dist S'!N10/'Dist S'!$B10)</f>
        <v>1680</v>
      </c>
    </row>
    <row r="11" spans="1:14" x14ac:dyDescent="0.25">
      <c r="A11" s="2" t="s">
        <v>89</v>
      </c>
      <c r="B11" s="80"/>
      <c r="C11" s="3">
        <f>IF(ISERR($B11*'Dist S'!C11/'Dist S'!$B11),0,$B11*'Dist S'!C11/'Dist S'!$B11)</f>
        <v>0</v>
      </c>
      <c r="D11" s="3">
        <f>IF(ISERR($B11*'Dist S'!D11/'Dist S'!$B11),0,$B11*'Dist S'!D11/'Dist S'!$B11)</f>
        <v>0</v>
      </c>
      <c r="E11" s="3">
        <f>IF(ISERR($B11*'Dist S'!E11/'Dist S'!$B11),0,$B11*'Dist S'!E11/'Dist S'!$B11)</f>
        <v>0</v>
      </c>
      <c r="F11" s="3">
        <f>IF(ISERR($B11*'Dist S'!F11/'Dist S'!$B11),0,$B11*'Dist S'!F11/'Dist S'!$B11)</f>
        <v>0</v>
      </c>
      <c r="G11" s="3">
        <f>IF(ISERR($B11*'Dist S'!G11/'Dist S'!$B11),0,$B11*'Dist S'!G11/'Dist S'!$B11)</f>
        <v>0</v>
      </c>
      <c r="H11" s="3">
        <f>IF(ISERR($B11*'Dist S'!H11/'Dist S'!$B11),0,$B11*'Dist S'!H11/'Dist S'!$B11)</f>
        <v>0</v>
      </c>
      <c r="I11" s="3">
        <f>IF(ISERR($B11*'Dist S'!I11/'Dist S'!$B11),0,$B11*'Dist S'!I11/'Dist S'!$B11)</f>
        <v>0</v>
      </c>
      <c r="J11" s="3">
        <f>IF(ISERR($B11*'Dist S'!J11/'Dist S'!$B11),0,$B11*'Dist S'!J11/'Dist S'!$B11)</f>
        <v>0</v>
      </c>
      <c r="K11" s="3">
        <f>IF(ISERR($B11*'Dist S'!K11/'Dist S'!$B11),0,$B11*'Dist S'!K11/'Dist S'!$B11)</f>
        <v>0</v>
      </c>
      <c r="L11" s="3">
        <f>IF(ISERR($B11*'Dist S'!L11/'Dist S'!$B11),0,$B11*'Dist S'!L11/'Dist S'!$B11)</f>
        <v>0</v>
      </c>
      <c r="M11" s="3">
        <f>IF(ISERR($B11*'Dist S'!M11/'Dist S'!$B11),0,$B11*'Dist S'!M11/'Dist S'!$B11)</f>
        <v>0</v>
      </c>
      <c r="N11" s="3">
        <f>IF(ISERR($B11*'Dist S'!N11/'Dist S'!$B11),0,$B11*'Dist S'!N11/'Dist S'!$B11)</f>
        <v>0</v>
      </c>
    </row>
    <row r="12" spans="1:14" x14ac:dyDescent="0.25">
      <c r="A12" s="2" t="s">
        <v>90</v>
      </c>
      <c r="B12" s="80">
        <v>5000</v>
      </c>
      <c r="C12" s="3">
        <f>IF(ISERR($B12*'Dist S'!C12/'Dist S'!$B12),0,$B12*'Dist S'!C12/'Dist S'!$B12)</f>
        <v>0</v>
      </c>
      <c r="D12" s="3">
        <f>IF(ISERR($B12*'Dist S'!D12/'Dist S'!$B12),0,$B12*'Dist S'!D12/'Dist S'!$B12)</f>
        <v>0</v>
      </c>
      <c r="E12" s="3">
        <f>IF(ISERR($B12*'Dist S'!E12/'Dist S'!$B12),0,$B12*'Dist S'!E12/'Dist S'!$B12)</f>
        <v>0</v>
      </c>
      <c r="F12" s="3">
        <f>IF(ISERR($B12*'Dist S'!F12/'Dist S'!$B12),0,$B12*'Dist S'!F12/'Dist S'!$B12)</f>
        <v>0</v>
      </c>
      <c r="G12" s="3">
        <f>IF(ISERR($B12*'Dist S'!G12/'Dist S'!$B12),0,$B12*'Dist S'!G12/'Dist S'!$B12)</f>
        <v>0</v>
      </c>
      <c r="H12" s="3">
        <f>IF(ISERR($B12*'Dist S'!H12/'Dist S'!$B12),0,$B12*'Dist S'!H12/'Dist S'!$B12)</f>
        <v>0</v>
      </c>
      <c r="I12" s="3">
        <f>IF(ISERR($B12*'Dist S'!I12/'Dist S'!$B12),0,$B12*'Dist S'!I12/'Dist S'!$B12)</f>
        <v>0</v>
      </c>
      <c r="J12" s="3">
        <f>IF(ISERR($B12*'Dist S'!J12/'Dist S'!$B12),0,$B12*'Dist S'!J12/'Dist S'!$B12)</f>
        <v>500</v>
      </c>
      <c r="K12" s="3">
        <f>IF(ISERR($B12*'Dist S'!K12/'Dist S'!$B12),0,$B12*'Dist S'!K12/'Dist S'!$B12)</f>
        <v>0</v>
      </c>
      <c r="L12" s="3">
        <f>IF(ISERR($B12*'Dist S'!L12/'Dist S'!$B12),0,$B12*'Dist S'!L12/'Dist S'!$B12)</f>
        <v>0</v>
      </c>
      <c r="M12" s="3">
        <f>IF(ISERR($B12*'Dist S'!M12/'Dist S'!$B12),0,$B12*'Dist S'!M12/'Dist S'!$B12)</f>
        <v>2500</v>
      </c>
      <c r="N12" s="3">
        <f>IF(ISERR($B12*'Dist S'!N12/'Dist S'!$B12),0,$B12*'Dist S'!N12/'Dist S'!$B12)</f>
        <v>2000</v>
      </c>
    </row>
    <row r="13" spans="1:14" x14ac:dyDescent="0.25">
      <c r="A13" s="2" t="s">
        <v>91</v>
      </c>
      <c r="B13" s="80">
        <v>3000</v>
      </c>
      <c r="C13" s="3">
        <f>IF(ISERR($B13*'Dist S'!C13/'Dist S'!$B13),0,$B13*'Dist S'!C13/'Dist S'!$B13)</f>
        <v>0</v>
      </c>
      <c r="D13" s="3">
        <f>IF(ISERR($B13*'Dist S'!D13/'Dist S'!$B13),0,$B13*'Dist S'!D13/'Dist S'!$B13)</f>
        <v>0</v>
      </c>
      <c r="E13" s="3">
        <f>IF(ISERR($B13*'Dist S'!E13/'Dist S'!$B13),0,$B13*'Dist S'!E13/'Dist S'!$B13)</f>
        <v>0</v>
      </c>
      <c r="F13" s="3">
        <f>IF(ISERR($B13*'Dist S'!F13/'Dist S'!$B13),0,$B13*'Dist S'!F13/'Dist S'!$B13)</f>
        <v>0</v>
      </c>
      <c r="G13" s="3">
        <f>IF(ISERR($B13*'Dist S'!G13/'Dist S'!$B13),0,$B13*'Dist S'!G13/'Dist S'!$B13)</f>
        <v>0</v>
      </c>
      <c r="H13" s="3">
        <f>IF(ISERR($B13*'Dist S'!H13/'Dist S'!$B13),0,$B13*'Dist S'!H13/'Dist S'!$B13)</f>
        <v>0</v>
      </c>
      <c r="I13" s="3">
        <f>IF(ISERR($B13*'Dist S'!I13/'Dist S'!$B13),0,$B13*'Dist S'!I13/'Dist S'!$B13)</f>
        <v>0</v>
      </c>
      <c r="J13" s="3">
        <f>IF(ISERR($B13*'Dist S'!J13/'Dist S'!$B13),0,$B13*'Dist S'!J13/'Dist S'!$B13)</f>
        <v>300</v>
      </c>
      <c r="K13" s="3">
        <f>IF(ISERR($B13*'Dist S'!K13/'Dist S'!$B13),0,$B13*'Dist S'!K13/'Dist S'!$B13)</f>
        <v>0</v>
      </c>
      <c r="L13" s="3">
        <f>IF(ISERR($B13*'Dist S'!L13/'Dist S'!$B13),0,$B13*'Dist S'!L13/'Dist S'!$B13)</f>
        <v>0</v>
      </c>
      <c r="M13" s="3">
        <f>IF(ISERR($B13*'Dist S'!M13/'Dist S'!$B13),0,$B13*'Dist S'!M13/'Dist S'!$B13)</f>
        <v>1500</v>
      </c>
      <c r="N13" s="3">
        <f>IF(ISERR($B13*'Dist S'!N13/'Dist S'!$B13),0,$B13*'Dist S'!N13/'Dist S'!$B13)</f>
        <v>1200</v>
      </c>
    </row>
    <row r="14" spans="1:14" x14ac:dyDescent="0.25">
      <c r="A14" s="2" t="s">
        <v>92</v>
      </c>
      <c r="B14" s="80"/>
      <c r="C14" s="3">
        <f>IF(ISERR($B14*'Dist S'!C14/'Dist S'!$B14),0,$B14*'Dist S'!C14/'Dist S'!$B14)</f>
        <v>0</v>
      </c>
      <c r="D14" s="3">
        <f>IF(ISERR($B14*'Dist S'!D14/'Dist S'!$B14),0,$B14*'Dist S'!D14/'Dist S'!$B14)</f>
        <v>0</v>
      </c>
      <c r="E14" s="3">
        <f>IF(ISERR($B14*'Dist S'!E14/'Dist S'!$B14),0,$B14*'Dist S'!E14/'Dist S'!$B14)</f>
        <v>0</v>
      </c>
      <c r="F14" s="3">
        <f>IF(ISERR($B14*'Dist S'!F14/'Dist S'!$B14),0,$B14*'Dist S'!F14/'Dist S'!$B14)</f>
        <v>0</v>
      </c>
      <c r="G14" s="3">
        <f>IF(ISERR($B14*'Dist S'!G14/'Dist S'!$B14),0,$B14*'Dist S'!G14/'Dist S'!$B14)</f>
        <v>0</v>
      </c>
      <c r="H14" s="3">
        <f>IF(ISERR($B14*'Dist S'!H14/'Dist S'!$B14),0,$B14*'Dist S'!H14/'Dist S'!$B14)</f>
        <v>0</v>
      </c>
      <c r="I14" s="3">
        <f>IF(ISERR($B14*'Dist S'!I14/'Dist S'!$B14),0,$B14*'Dist S'!I14/'Dist S'!$B14)</f>
        <v>0</v>
      </c>
      <c r="J14" s="3">
        <f>IF(ISERR($B14*'Dist S'!J14/'Dist S'!$B14),0,$B14*'Dist S'!J14/'Dist S'!$B14)</f>
        <v>0</v>
      </c>
      <c r="K14" s="3">
        <f>IF(ISERR($B14*'Dist S'!K14/'Dist S'!$B14),0,$B14*'Dist S'!K14/'Dist S'!$B14)</f>
        <v>0</v>
      </c>
      <c r="L14" s="3">
        <f>IF(ISERR($B14*'Dist S'!L14/'Dist S'!$B14),0,$B14*'Dist S'!L14/'Dist S'!$B14)</f>
        <v>0</v>
      </c>
      <c r="M14" s="3">
        <f>IF(ISERR($B14*'Dist S'!M14/'Dist S'!$B14),0,$B14*'Dist S'!M14/'Dist S'!$B14)</f>
        <v>0</v>
      </c>
      <c r="N14" s="3">
        <f>IF(ISERR($B14*'Dist S'!N14/'Dist S'!$B14),0,$B14*'Dist S'!N14/'Dist S'!$B14)</f>
        <v>0</v>
      </c>
    </row>
    <row r="15" spans="1:14" x14ac:dyDescent="0.25">
      <c r="A15" s="2" t="s">
        <v>93</v>
      </c>
      <c r="B15" s="80"/>
      <c r="C15" s="3">
        <f>IF(ISERR($B15*'Dist S'!C15/'Dist S'!$B15),0,$B15*'Dist S'!C15/'Dist S'!$B15)</f>
        <v>0</v>
      </c>
      <c r="D15" s="3">
        <f>IF(ISERR($B15*'Dist S'!D15/'Dist S'!$B15),0,$B15*'Dist S'!D15/'Dist S'!$B15)</f>
        <v>0</v>
      </c>
      <c r="E15" s="3">
        <f>IF(ISERR($B15*'Dist S'!E15/'Dist S'!$B15),0,$B15*'Dist S'!E15/'Dist S'!$B15)</f>
        <v>0</v>
      </c>
      <c r="F15" s="3">
        <f>IF(ISERR($B15*'Dist S'!F15/'Dist S'!$B15),0,$B15*'Dist S'!F15/'Dist S'!$B15)</f>
        <v>0</v>
      </c>
      <c r="G15" s="3">
        <f>IF(ISERR($B15*'Dist S'!G15/'Dist S'!$B15),0,$B15*'Dist S'!G15/'Dist S'!$B15)</f>
        <v>0</v>
      </c>
      <c r="H15" s="3">
        <f>IF(ISERR($B15*'Dist S'!H15/'Dist S'!$B15),0,$B15*'Dist S'!H15/'Dist S'!$B15)</f>
        <v>0</v>
      </c>
      <c r="I15" s="3">
        <f>IF(ISERR($B15*'Dist S'!I15/'Dist S'!$B15),0,$B15*'Dist S'!I15/'Dist S'!$B15)</f>
        <v>0</v>
      </c>
      <c r="J15" s="3">
        <f>IF(ISERR($B15*'Dist S'!J15/'Dist S'!$B15),0,$B15*'Dist S'!J15/'Dist S'!$B15)</f>
        <v>0</v>
      </c>
      <c r="K15" s="3">
        <f>IF(ISERR($B15*'Dist S'!K15/'Dist S'!$B15),0,$B15*'Dist S'!K15/'Dist S'!$B15)</f>
        <v>0</v>
      </c>
      <c r="L15" s="3">
        <f>IF(ISERR($B15*'Dist S'!L15/'Dist S'!$B15),0,$B15*'Dist S'!L15/'Dist S'!$B15)</f>
        <v>0</v>
      </c>
      <c r="M15" s="3">
        <f>IF(ISERR($B15*'Dist S'!M15/'Dist S'!$B15),0,$B15*'Dist S'!M15/'Dist S'!$B15)</f>
        <v>0</v>
      </c>
      <c r="N15" s="3">
        <f>IF(ISERR($B15*'Dist S'!N15/'Dist S'!$B15),0,$B15*'Dist S'!N15/'Dist S'!$B15)</f>
        <v>0</v>
      </c>
    </row>
    <row r="16" spans="1:14" x14ac:dyDescent="0.25">
      <c r="A16" s="2" t="s">
        <v>94</v>
      </c>
      <c r="B16" s="80"/>
      <c r="C16" s="3">
        <f>IF(ISERR($B16*'Dist S'!C16/'Dist S'!$B16),0,$B16*'Dist S'!C16/'Dist S'!$B16)</f>
        <v>0</v>
      </c>
      <c r="D16" s="3">
        <f>IF(ISERR($B16*'Dist S'!D16/'Dist S'!$B16),0,$B16*'Dist S'!D16/'Dist S'!$B16)</f>
        <v>0</v>
      </c>
      <c r="E16" s="3">
        <f>IF(ISERR($B16*'Dist S'!E16/'Dist S'!$B16),0,$B16*'Dist S'!E16/'Dist S'!$B16)</f>
        <v>0</v>
      </c>
      <c r="F16" s="3">
        <f>IF(ISERR($B16*'Dist S'!F16/'Dist S'!$B16),0,$B16*'Dist S'!F16/'Dist S'!$B16)</f>
        <v>0</v>
      </c>
      <c r="G16" s="3">
        <f>IF(ISERR($B16*'Dist S'!G16/'Dist S'!$B16),0,$B16*'Dist S'!G16/'Dist S'!$B16)</f>
        <v>0</v>
      </c>
      <c r="H16" s="3">
        <f>IF(ISERR($B16*'Dist S'!H16/'Dist S'!$B16),0,$B16*'Dist S'!H16/'Dist S'!$B16)</f>
        <v>0</v>
      </c>
      <c r="I16" s="3">
        <f>IF(ISERR($B16*'Dist S'!I16/'Dist S'!$B16),0,$B16*'Dist S'!I16/'Dist S'!$B16)</f>
        <v>0</v>
      </c>
      <c r="J16" s="3">
        <f>IF(ISERR($B16*'Dist S'!J16/'Dist S'!$B16),0,$B16*'Dist S'!J16/'Dist S'!$B16)</f>
        <v>0</v>
      </c>
      <c r="K16" s="3">
        <f>IF(ISERR($B16*'Dist S'!K16/'Dist S'!$B16),0,$B16*'Dist S'!K16/'Dist S'!$B16)</f>
        <v>0</v>
      </c>
      <c r="L16" s="3">
        <f>IF(ISERR($B16*'Dist S'!L16/'Dist S'!$B16),0,$B16*'Dist S'!L16/'Dist S'!$B16)</f>
        <v>0</v>
      </c>
      <c r="M16" s="3">
        <f>IF(ISERR($B16*'Dist S'!M16/'Dist S'!$B16),0,$B16*'Dist S'!M16/'Dist S'!$B16)</f>
        <v>0</v>
      </c>
      <c r="N16" s="3">
        <f>IF(ISERR($B16*'Dist S'!N16/'Dist S'!$B16),0,$B16*'Dist S'!N16/'Dist S'!$B16)</f>
        <v>0</v>
      </c>
    </row>
    <row r="17" spans="1:14" x14ac:dyDescent="0.25">
      <c r="A17" s="96" t="s">
        <v>95</v>
      </c>
      <c r="B17" s="80"/>
      <c r="C17" s="3">
        <f>IF(ISERR($B17*'Dist S'!C17/'Dist S'!$B17),0,$B17*'Dist S'!C17/'Dist S'!$B17)</f>
        <v>0</v>
      </c>
      <c r="D17" s="3">
        <f>IF(ISERR($B17*'Dist S'!D17/'Dist S'!$B17),0,$B17*'Dist S'!D17/'Dist S'!$B17)</f>
        <v>0</v>
      </c>
      <c r="E17" s="3">
        <f>IF(ISERR($B17*'Dist S'!E17/'Dist S'!$B17),0,$B17*'Dist S'!E17/'Dist S'!$B17)</f>
        <v>0</v>
      </c>
      <c r="F17" s="3">
        <f>IF(ISERR($B17*'Dist S'!F17/'Dist S'!$B17),0,$B17*'Dist S'!F17/'Dist S'!$B17)</f>
        <v>0</v>
      </c>
      <c r="G17" s="3">
        <f>IF(ISERR($B17*'Dist S'!G17/'Dist S'!$B17),0,$B17*'Dist S'!G17/'Dist S'!$B17)</f>
        <v>0</v>
      </c>
      <c r="H17" s="3">
        <f>IF(ISERR($B17*'Dist S'!H17/'Dist S'!$B17),0,$B17*'Dist S'!H17/'Dist S'!$B17)</f>
        <v>0</v>
      </c>
      <c r="I17" s="3">
        <f>IF(ISERR($B17*'Dist S'!I17/'Dist S'!$B17),0,$B17*'Dist S'!I17/'Dist S'!$B17)</f>
        <v>0</v>
      </c>
      <c r="J17" s="3">
        <f>IF(ISERR($B17*'Dist S'!J17/'Dist S'!$B17),0,$B17*'Dist S'!J17/'Dist S'!$B17)</f>
        <v>0</v>
      </c>
      <c r="K17" s="3">
        <f>IF(ISERR($B17*'Dist S'!K17/'Dist S'!$B17),0,$B17*'Dist S'!K17/'Dist S'!$B17)</f>
        <v>0</v>
      </c>
      <c r="L17" s="3">
        <f>IF(ISERR($B17*'Dist S'!L17/'Dist S'!$B17),0,$B17*'Dist S'!L17/'Dist S'!$B17)</f>
        <v>0</v>
      </c>
      <c r="M17" s="3">
        <f>IF(ISERR($B17*'Dist S'!M17/'Dist S'!$B17),0,$B17*'Dist S'!M17/'Dist S'!$B17)</f>
        <v>0</v>
      </c>
      <c r="N17" s="3">
        <f>IF(ISERR($B17*'Dist S'!N17/'Dist S'!$B17),0,$B17*'Dist S'!N17/'Dist S'!$B17)</f>
        <v>0</v>
      </c>
    </row>
    <row r="18" spans="1:14" x14ac:dyDescent="0.25">
      <c r="A18" s="96" t="s">
        <v>106</v>
      </c>
      <c r="B18" s="102">
        <v>2000</v>
      </c>
      <c r="C18" s="3">
        <f>IF(ISERR($B18*'Dist S'!C18/'Dist S'!$B18),0,$B18*'Dist S'!C18/'Dist S'!$B18)</f>
        <v>0</v>
      </c>
      <c r="D18" s="3">
        <f>IF(ISERR($B18*'Dist S'!D18/'Dist S'!$B18),0,$B18*'Dist S'!D18/'Dist S'!$B18)</f>
        <v>0</v>
      </c>
      <c r="E18" s="3">
        <f>IF(ISERR($B18*'Dist S'!E18/'Dist S'!$B18),0,$B18*'Dist S'!E18/'Dist S'!$B18)</f>
        <v>0</v>
      </c>
      <c r="F18" s="3">
        <f>IF(ISERR($B18*'Dist S'!F18/'Dist S'!$B18),0,$B18*'Dist S'!F18/'Dist S'!$B18)</f>
        <v>0</v>
      </c>
      <c r="G18" s="3">
        <f>IF(ISERR($B18*'Dist S'!G18/'Dist S'!$B18),0,$B18*'Dist S'!G18/'Dist S'!$B18)</f>
        <v>0</v>
      </c>
      <c r="H18" s="3">
        <f>IF(ISERR($B18*'Dist S'!H18/'Dist S'!$B18),0,$B18*'Dist S'!H18/'Dist S'!$B18)</f>
        <v>0</v>
      </c>
      <c r="I18" s="3">
        <f>IF(ISERR($B18*'Dist S'!I18/'Dist S'!$B18),0,$B18*'Dist S'!I18/'Dist S'!$B18)</f>
        <v>0</v>
      </c>
      <c r="J18" s="3">
        <f>IF(ISERR($B18*'Dist S'!J18/'Dist S'!$B18),0,$B18*'Dist S'!J18/'Dist S'!$B18)</f>
        <v>200</v>
      </c>
      <c r="K18" s="3">
        <f>IF(ISERR($B18*'Dist S'!K18/'Dist S'!$B18),0,$B18*'Dist S'!K18/'Dist S'!$B18)</f>
        <v>0</v>
      </c>
      <c r="L18" s="3">
        <f>IF(ISERR($B18*'Dist S'!L18/'Dist S'!$B18),0,$B18*'Dist S'!L18/'Dist S'!$B18)</f>
        <v>0</v>
      </c>
      <c r="M18" s="3">
        <f>IF(ISERR($B18*'Dist S'!M18/'Dist S'!$B18),0,$B18*'Dist S'!M18/'Dist S'!$B18)</f>
        <v>1000</v>
      </c>
      <c r="N18" s="3">
        <f>IF(ISERR($B18*'Dist S'!N18/'Dist S'!$B18),0,$B18*'Dist S'!N18/'Dist S'!$B18)</f>
        <v>800</v>
      </c>
    </row>
    <row r="19" spans="1:14" x14ac:dyDescent="0.25">
      <c r="A19" s="96" t="s">
        <v>118</v>
      </c>
      <c r="B19" s="80">
        <v>1700</v>
      </c>
      <c r="C19" s="3">
        <f>IF(ISERR($B19*'Dist S'!C19/'Dist S'!$B19),0,$B19*'Dist S'!C19/'Dist S'!$B19)</f>
        <v>0</v>
      </c>
      <c r="D19" s="3">
        <f>IF(ISERR($B19*'Dist S'!D19/'Dist S'!$B19),0,$B19*'Dist S'!D19/'Dist S'!$B19)</f>
        <v>0</v>
      </c>
      <c r="E19" s="3">
        <f>IF(ISERR($B19*'Dist S'!E19/'Dist S'!$B19),0,$B19*'Dist S'!E19/'Dist S'!$B19)</f>
        <v>0</v>
      </c>
      <c r="F19" s="3">
        <f>IF(ISERR($B19*'Dist S'!F19/'Dist S'!$B19),0,$B19*'Dist S'!F19/'Dist S'!$B19)</f>
        <v>0</v>
      </c>
      <c r="G19" s="3">
        <f>IF(ISERR($B19*'Dist S'!G19/'Dist S'!$B19),0,$B19*'Dist S'!G19/'Dist S'!$B19)</f>
        <v>0</v>
      </c>
      <c r="H19" s="3">
        <f>IF(ISERR($B19*'Dist S'!H19/'Dist S'!$B19),0,$B19*'Dist S'!H19/'Dist S'!$B19)</f>
        <v>0</v>
      </c>
      <c r="I19" s="3">
        <f>IF(ISERR($B19*'Dist S'!I19/'Dist S'!$B19),0,$B19*'Dist S'!I19/'Dist S'!$B19)</f>
        <v>0</v>
      </c>
      <c r="J19" s="3">
        <f>IF(ISERR($B19*'Dist S'!J19/'Dist S'!$B19),0,$B19*'Dist S'!J19/'Dist S'!$B19)</f>
        <v>170</v>
      </c>
      <c r="K19" s="3">
        <f>IF(ISERR($B19*'Dist S'!K19/'Dist S'!$B19),0,$B19*'Dist S'!K19/'Dist S'!$B19)</f>
        <v>0</v>
      </c>
      <c r="L19" s="3">
        <f>IF(ISERR($B19*'Dist S'!L19/'Dist S'!$B19),0,$B19*'Dist S'!L19/'Dist S'!$B19)</f>
        <v>0</v>
      </c>
      <c r="M19" s="3">
        <f>IF(ISERR($B19*'Dist S'!M19/'Dist S'!$B19),0,$B19*'Dist S'!M19/'Dist S'!$B19)</f>
        <v>850</v>
      </c>
      <c r="N19" s="3">
        <f>IF(ISERR($B19*'Dist S'!N19/'Dist S'!$B19),0,$B19*'Dist S'!N19/'Dist S'!$B19)</f>
        <v>680</v>
      </c>
    </row>
    <row r="20" spans="1:14" x14ac:dyDescent="0.25">
      <c r="A20" s="96" t="s">
        <v>98</v>
      </c>
      <c r="B20" s="80"/>
      <c r="C20" s="3">
        <f>IF(ISERR($B20*'Dist S'!C20/'Dist S'!$B20),0,$B20*'Dist S'!C20/'Dist S'!$B20)</f>
        <v>0</v>
      </c>
      <c r="D20" s="3">
        <f>IF(ISERR($B20*'Dist S'!D20/'Dist S'!$B20),0,$B20*'Dist S'!D20/'Dist S'!$B20)</f>
        <v>0</v>
      </c>
      <c r="E20" s="3">
        <f>IF(ISERR($B20*'Dist S'!E20/'Dist S'!$B20),0,$B20*'Dist S'!E20/'Dist S'!$B20)</f>
        <v>0</v>
      </c>
      <c r="F20" s="3">
        <f>IF(ISERR($B20*'Dist S'!F20/'Dist S'!$B20),0,$B20*'Dist S'!F20/'Dist S'!$B20)</f>
        <v>0</v>
      </c>
      <c r="G20" s="3">
        <f>IF(ISERR($B20*'Dist S'!G20/'Dist S'!$B20),0,$B20*'Dist S'!G20/'Dist S'!$B20)</f>
        <v>0</v>
      </c>
      <c r="H20" s="3">
        <f>IF(ISERR($B20*'Dist S'!H20/'Dist S'!$B20),0,$B20*'Dist S'!H20/'Dist S'!$B20)</f>
        <v>0</v>
      </c>
      <c r="I20" s="3">
        <f>IF(ISERR($B20*'Dist S'!I20/'Dist S'!$B20),0,$B20*'Dist S'!I20/'Dist S'!$B20)</f>
        <v>0</v>
      </c>
      <c r="J20" s="3">
        <f>IF(ISERR($B20*'Dist S'!J20/'Dist S'!$B20),0,$B20*'Dist S'!J20/'Dist S'!$B20)</f>
        <v>0</v>
      </c>
      <c r="K20" s="3">
        <f>IF(ISERR($B20*'Dist S'!K20/'Dist S'!$B20),0,$B20*'Dist S'!K20/'Dist S'!$B20)</f>
        <v>0</v>
      </c>
      <c r="L20" s="3">
        <f>IF(ISERR($B20*'Dist S'!L20/'Dist S'!$B20),0,$B20*'Dist S'!L20/'Dist S'!$B20)</f>
        <v>0</v>
      </c>
      <c r="M20" s="3">
        <f>IF(ISERR($B20*'Dist S'!M20/'Dist S'!$B20),0,$B20*'Dist S'!M20/'Dist S'!$B20)</f>
        <v>0</v>
      </c>
      <c r="N20" s="3">
        <f>IF(ISERR($B20*'Dist S'!N20/'Dist S'!$B20),0,$B20*'Dist S'!N20/'Dist S'!$B20)</f>
        <v>0</v>
      </c>
    </row>
    <row r="21" spans="1:14" x14ac:dyDescent="0.25">
      <c r="A21" s="96" t="s">
        <v>99</v>
      </c>
      <c r="B21" s="80">
        <v>600</v>
      </c>
      <c r="C21" s="3">
        <f>IF(ISERR($B21*'Dist S'!C21/'Dist S'!$B21),0,$B21*'Dist S'!C21/'Dist S'!$B21)</f>
        <v>0</v>
      </c>
      <c r="D21" s="3">
        <f>IF(ISERR($B21*'Dist S'!D21/'Dist S'!$B21),0,$B21*'Dist S'!D21/'Dist S'!$B21)</f>
        <v>0</v>
      </c>
      <c r="E21" s="3">
        <f>IF(ISERR($B21*'Dist S'!E21/'Dist S'!$B21),0,$B21*'Dist S'!E21/'Dist S'!$B21)</f>
        <v>0</v>
      </c>
      <c r="F21" s="3">
        <f>IF(ISERR($B21*'Dist S'!F21/'Dist S'!$B21),0,$B21*'Dist S'!F21/'Dist S'!$B21)</f>
        <v>0</v>
      </c>
      <c r="G21" s="3">
        <f>IF(ISERR($B21*'Dist S'!G21/'Dist S'!$B21),0,$B21*'Dist S'!G21/'Dist S'!$B21)</f>
        <v>0</v>
      </c>
      <c r="H21" s="3">
        <f>IF(ISERR($B21*'Dist S'!H21/'Dist S'!$B21),0,$B21*'Dist S'!H21/'Dist S'!$B21)</f>
        <v>0</v>
      </c>
      <c r="I21" s="3">
        <f>IF(ISERR($B21*'Dist S'!I21/'Dist S'!$B21),0,$B21*'Dist S'!I21/'Dist S'!$B21)</f>
        <v>0</v>
      </c>
      <c r="J21" s="3">
        <f>IF(ISERR($B21*'Dist S'!J21/'Dist S'!$B21),0,$B21*'Dist S'!J21/'Dist S'!$B21)</f>
        <v>60</v>
      </c>
      <c r="K21" s="3">
        <f>IF(ISERR($B21*'Dist S'!K21/'Dist S'!$B21),0,$B21*'Dist S'!K21/'Dist S'!$B21)</f>
        <v>0</v>
      </c>
      <c r="L21" s="3">
        <f>IF(ISERR($B21*'Dist S'!L21/'Dist S'!$B21),0,$B21*'Dist S'!L21/'Dist S'!$B21)</f>
        <v>0</v>
      </c>
      <c r="M21" s="3">
        <f>IF(ISERR($B21*'Dist S'!M21/'Dist S'!$B21),0,$B21*'Dist S'!M21/'Dist S'!$B21)</f>
        <v>300</v>
      </c>
      <c r="N21" s="3">
        <f>IF(ISERR($B21*'Dist S'!N21/'Dist S'!$B21),0,$B21*'Dist S'!N21/'Dist S'!$B21)</f>
        <v>240</v>
      </c>
    </row>
    <row r="22" spans="1:14" x14ac:dyDescent="0.25">
      <c r="A22" s="9" t="s">
        <v>76</v>
      </c>
      <c r="B22" s="80"/>
      <c r="C22" s="3">
        <f>IF(ISERR($B22*'Dist S'!C22/'Dist S'!$B22),0,$B22*'Dist S'!C22/'Dist S'!$B22)</f>
        <v>0</v>
      </c>
      <c r="D22" s="3">
        <f>IF(ISERR($B22*'Dist S'!D22/'Dist S'!$B22),0,$B22*'Dist S'!D22/'Dist S'!$B22)</f>
        <v>0</v>
      </c>
      <c r="E22" s="3">
        <f>IF(ISERR($B22*'Dist S'!E22/'Dist S'!$B22),0,$B22*'Dist S'!E22/'Dist S'!$B22)</f>
        <v>0</v>
      </c>
      <c r="F22" s="3">
        <f>IF(ISERR($B22*'Dist S'!F22/'Dist S'!$B22),0,$B22*'Dist S'!F22/'Dist S'!$B22)</f>
        <v>0</v>
      </c>
      <c r="G22" s="3">
        <f>IF(ISERR($B22*'Dist S'!G22/'Dist S'!$B22),0,$B22*'Dist S'!G22/'Dist S'!$B22)</f>
        <v>0</v>
      </c>
      <c r="H22" s="3">
        <f>IF(ISERR($B22*'Dist S'!H22/'Dist S'!$B22),0,$B22*'Dist S'!H22/'Dist S'!$B22)</f>
        <v>0</v>
      </c>
      <c r="I22" s="3">
        <f>IF(ISERR($B22*'Dist S'!I22/'Dist S'!$B22),0,$B22*'Dist S'!I22/'Dist S'!$B22)</f>
        <v>0</v>
      </c>
      <c r="J22" s="3">
        <f>IF(ISERR($B22*'Dist S'!J22/'Dist S'!$B22),0,$B22*'Dist S'!J22/'Dist S'!$B22)</f>
        <v>0</v>
      </c>
      <c r="K22" s="3">
        <f>IF(ISERR($B22*'Dist S'!K22/'Dist S'!$B22),0,$B22*'Dist S'!K22/'Dist S'!$B22)</f>
        <v>0</v>
      </c>
      <c r="L22" s="3">
        <f>IF(ISERR($B22*'Dist S'!L22/'Dist S'!$B22),0,$B22*'Dist S'!L22/'Dist S'!$B22)</f>
        <v>0</v>
      </c>
      <c r="M22" s="3">
        <f>IF(ISERR($B22*'Dist S'!M22/'Dist S'!$B22),0,$B22*'Dist S'!M22/'Dist S'!$B22)</f>
        <v>0</v>
      </c>
      <c r="N22" s="3">
        <f>IF(ISERR($B22*'Dist S'!N22/'Dist S'!$B22),0,$B22*'Dist S'!N22/'Dist S'!$B22)</f>
        <v>0</v>
      </c>
    </row>
    <row r="23" spans="1:14" x14ac:dyDescent="0.25">
      <c r="A23" s="9" t="s">
        <v>77</v>
      </c>
      <c r="B23" s="80"/>
      <c r="C23" s="3">
        <f>IF(ISERR($B23*'Dist S'!C23/'Dist S'!$B23),0,$B23*'Dist S'!C23/'Dist S'!$B23)</f>
        <v>0</v>
      </c>
      <c r="D23" s="3">
        <f>IF(ISERR($B23*'Dist S'!D23/'Dist S'!$B23),0,$B23*'Dist S'!D23/'Dist S'!$B23)</f>
        <v>0</v>
      </c>
      <c r="E23" s="3">
        <f>IF(ISERR($B23*'Dist S'!E23/'Dist S'!$B23),0,$B23*'Dist S'!E23/'Dist S'!$B23)</f>
        <v>0</v>
      </c>
      <c r="F23" s="3">
        <f>IF(ISERR($B23*'Dist S'!F23/'Dist S'!$B23),0,$B23*'Dist S'!F23/'Dist S'!$B23)</f>
        <v>0</v>
      </c>
      <c r="G23" s="3">
        <f>IF(ISERR($B23*'Dist S'!G23/'Dist S'!$B23),0,$B23*'Dist S'!G23/'Dist S'!$B23)</f>
        <v>0</v>
      </c>
      <c r="H23" s="3">
        <f>IF(ISERR($B23*'Dist S'!H23/'Dist S'!$B23),0,$B23*'Dist S'!H23/'Dist S'!$B23)</f>
        <v>0</v>
      </c>
      <c r="I23" s="3">
        <f>IF(ISERR($B23*'Dist S'!I23/'Dist S'!$B23),0,$B23*'Dist S'!I23/'Dist S'!$B23)</f>
        <v>0</v>
      </c>
      <c r="J23" s="3">
        <f>IF(ISERR($B23*'Dist S'!J23/'Dist S'!$B23),0,$B23*'Dist S'!J23/'Dist S'!$B23)</f>
        <v>0</v>
      </c>
      <c r="K23" s="3">
        <f>IF(ISERR($B23*'Dist S'!K23/'Dist S'!$B23),0,$B23*'Dist S'!K23/'Dist S'!$B23)</f>
        <v>0</v>
      </c>
      <c r="L23" s="3">
        <f>IF(ISERR($B23*'Dist S'!L23/'Dist S'!$B23),0,$B23*'Dist S'!L23/'Dist S'!$B23)</f>
        <v>0</v>
      </c>
      <c r="M23" s="3">
        <f>IF(ISERR($B23*'Dist S'!M23/'Dist S'!$B23),0,$B23*'Dist S'!M23/'Dist S'!$B23)</f>
        <v>0</v>
      </c>
      <c r="N23" s="3">
        <f>IF(ISERR($B23*'Dist S'!N23/'Dist S'!$B23),0,$B23*'Dist S'!N23/'Dist S'!$B23)</f>
        <v>0</v>
      </c>
    </row>
    <row r="24" spans="1:14" x14ac:dyDescent="0.25">
      <c r="A24" s="9" t="s">
        <v>78</v>
      </c>
      <c r="B24" s="80"/>
      <c r="C24" s="3">
        <f>IF(ISERR($B24*'Dist S'!C24/'Dist S'!$B24),0,$B24*'Dist S'!C24/'Dist S'!$B24)</f>
        <v>0</v>
      </c>
      <c r="D24" s="3">
        <f>IF(ISERR($B24*'Dist S'!D24/'Dist S'!$B24),0,$B24*'Dist S'!D24/'Dist S'!$B24)</f>
        <v>0</v>
      </c>
      <c r="E24" s="3">
        <f>IF(ISERR($B24*'Dist S'!E24/'Dist S'!$B24),0,$B24*'Dist S'!E24/'Dist S'!$B24)</f>
        <v>0</v>
      </c>
      <c r="F24" s="3">
        <f>IF(ISERR($B24*'Dist S'!F24/'Dist S'!$B24),0,$B24*'Dist S'!F24/'Dist S'!$B24)</f>
        <v>0</v>
      </c>
      <c r="G24" s="3">
        <f>IF(ISERR($B24*'Dist S'!G24/'Dist S'!$B24),0,$B24*'Dist S'!G24/'Dist S'!$B24)</f>
        <v>0</v>
      </c>
      <c r="H24" s="3">
        <f>IF(ISERR($B24*'Dist S'!H24/'Dist S'!$B24),0,$B24*'Dist S'!H24/'Dist S'!$B24)</f>
        <v>0</v>
      </c>
      <c r="I24" s="3">
        <f>IF(ISERR($B24*'Dist S'!I24/'Dist S'!$B24),0,$B24*'Dist S'!I24/'Dist S'!$B24)</f>
        <v>0</v>
      </c>
      <c r="J24" s="3">
        <f>IF(ISERR($B24*'Dist S'!J24/'Dist S'!$B24),0,$B24*'Dist S'!J24/'Dist S'!$B24)</f>
        <v>0</v>
      </c>
      <c r="K24" s="3">
        <f>IF(ISERR($B24*'Dist S'!K24/'Dist S'!$B24),0,$B24*'Dist S'!K24/'Dist S'!$B24)</f>
        <v>0</v>
      </c>
      <c r="L24" s="3">
        <f>IF(ISERR($B24*'Dist S'!L24/'Dist S'!$B24),0,$B24*'Dist S'!L24/'Dist S'!$B24)</f>
        <v>0</v>
      </c>
      <c r="M24" s="3">
        <f>IF(ISERR($B24*'Dist S'!M24/'Dist S'!$B24),0,$B24*'Dist S'!M24/'Dist S'!$B24)</f>
        <v>0</v>
      </c>
      <c r="N24" s="3">
        <f>IF(ISERR($B24*'Dist S'!N24/'Dist S'!$B24),0,$B24*'Dist S'!N24/'Dist S'!$B24)</f>
        <v>0</v>
      </c>
    </row>
    <row r="25" spans="1:14" x14ac:dyDescent="0.25">
      <c r="A25" s="9" t="s">
        <v>79</v>
      </c>
      <c r="B25" s="80"/>
      <c r="C25" s="3">
        <f>IF(ISERR($B25*'Dist S'!C25/'Dist S'!$B25),0,$B25*'Dist S'!C25/'Dist S'!$B25)</f>
        <v>0</v>
      </c>
      <c r="D25" s="3">
        <f>IF(ISERR($B25*'Dist S'!D25/'Dist S'!$B25),0,$B25*'Dist S'!D25/'Dist S'!$B25)</f>
        <v>0</v>
      </c>
      <c r="E25" s="3">
        <f>IF(ISERR($B25*'Dist S'!E25/'Dist S'!$B25),0,$B25*'Dist S'!E25/'Dist S'!$B25)</f>
        <v>0</v>
      </c>
      <c r="F25" s="3">
        <f>IF(ISERR($B25*'Dist S'!F25/'Dist S'!$B25),0,$B25*'Dist S'!F25/'Dist S'!$B25)</f>
        <v>0</v>
      </c>
      <c r="G25" s="3">
        <f>IF(ISERR($B25*'Dist S'!G25/'Dist S'!$B25),0,$B25*'Dist S'!G25/'Dist S'!$B25)</f>
        <v>0</v>
      </c>
      <c r="H25" s="3">
        <f>IF(ISERR($B25*'Dist S'!H25/'Dist S'!$B25),0,$B25*'Dist S'!H25/'Dist S'!$B25)</f>
        <v>0</v>
      </c>
      <c r="I25" s="3">
        <f>IF(ISERR($B25*'Dist S'!I25/'Dist S'!$B25),0,$B25*'Dist S'!I25/'Dist S'!$B25)</f>
        <v>0</v>
      </c>
      <c r="J25" s="3">
        <f>IF(ISERR($B25*'Dist S'!J25/'Dist S'!$B25),0,$B25*'Dist S'!J25/'Dist S'!$B25)</f>
        <v>0</v>
      </c>
      <c r="K25" s="3">
        <f>IF(ISERR($B25*'Dist S'!K25/'Dist S'!$B25),0,$B25*'Dist S'!K25/'Dist S'!$B25)</f>
        <v>0</v>
      </c>
      <c r="L25" s="3">
        <f>IF(ISERR($B25*'Dist S'!L25/'Dist S'!$B25),0,$B25*'Dist S'!L25/'Dist S'!$B25)</f>
        <v>0</v>
      </c>
      <c r="M25" s="3">
        <f>IF(ISERR($B25*'Dist S'!M25/'Dist S'!$B25),0,$B25*'Dist S'!M25/'Dist S'!$B25)</f>
        <v>0</v>
      </c>
      <c r="N25" s="3">
        <f>IF(ISERR($B25*'Dist S'!N25/'Dist S'!$B25),0,$B25*'Dist S'!N25/'Dist S'!$B25)</f>
        <v>0</v>
      </c>
    </row>
    <row r="26" spans="1:14" x14ac:dyDescent="0.25">
      <c r="A26" s="9" t="s">
        <v>80</v>
      </c>
      <c r="B26" s="80"/>
      <c r="C26" s="3">
        <f>IF(ISERR($B26*'Dist S'!C26/'Dist S'!$B26),0,$B26*'Dist S'!C26/'Dist S'!$B26)</f>
        <v>0</v>
      </c>
      <c r="D26" s="3">
        <f>IF(ISERR($B26*'Dist S'!D26/'Dist S'!$B26),0,$B26*'Dist S'!D26/'Dist S'!$B26)</f>
        <v>0</v>
      </c>
      <c r="E26" s="3">
        <f>IF(ISERR($B26*'Dist S'!E26/'Dist S'!$B26),0,$B26*'Dist S'!E26/'Dist S'!$B26)</f>
        <v>0</v>
      </c>
      <c r="F26" s="3">
        <f>IF(ISERR($B26*'Dist S'!F26/'Dist S'!$B26),0,$B26*'Dist S'!F26/'Dist S'!$B26)</f>
        <v>0</v>
      </c>
      <c r="G26" s="3">
        <f>IF(ISERR($B26*'Dist S'!G26/'Dist S'!$B26),0,$B26*'Dist S'!G26/'Dist S'!$B26)</f>
        <v>0</v>
      </c>
      <c r="H26" s="3">
        <f>IF(ISERR($B26*'Dist S'!H26/'Dist S'!$B26),0,$B26*'Dist S'!H26/'Dist S'!$B26)</f>
        <v>0</v>
      </c>
      <c r="I26" s="3">
        <f>IF(ISERR($B26*'Dist S'!I26/'Dist S'!$B26),0,$B26*'Dist S'!I26/'Dist S'!$B26)</f>
        <v>0</v>
      </c>
      <c r="J26" s="3">
        <f>IF(ISERR($B26*'Dist S'!J26/'Dist S'!$B26),0,$B26*'Dist S'!J26/'Dist S'!$B26)</f>
        <v>0</v>
      </c>
      <c r="K26" s="3">
        <f>IF(ISERR($B26*'Dist S'!K26/'Dist S'!$B26),0,$B26*'Dist S'!K26/'Dist S'!$B26)</f>
        <v>0</v>
      </c>
      <c r="L26" s="3">
        <f>IF(ISERR($B26*'Dist S'!L26/'Dist S'!$B26),0,$B26*'Dist S'!L26/'Dist S'!$B26)</f>
        <v>0</v>
      </c>
      <c r="M26" s="3">
        <f>IF(ISERR($B26*'Dist S'!M26/'Dist S'!$B26),0,$B26*'Dist S'!M26/'Dist S'!$B26)</f>
        <v>0</v>
      </c>
      <c r="N26" s="3">
        <f>IF(ISERR($B26*'Dist S'!N26/'Dist S'!$B26),0,$B26*'Dist S'!N26/'Dist S'!$B26)</f>
        <v>0</v>
      </c>
    </row>
    <row r="27" spans="1:14" x14ac:dyDescent="0.25">
      <c r="A27" s="9" t="s">
        <v>81</v>
      </c>
      <c r="B27" s="80"/>
      <c r="C27" s="3">
        <f>IF(ISERR($B27*'Dist S'!C27/'Dist S'!$B27),0,$B27*'Dist S'!C27/'Dist S'!$B27)</f>
        <v>0</v>
      </c>
      <c r="D27" s="3">
        <f>IF(ISERR($B27*'Dist S'!D27/'Dist S'!$B27),0,$B27*'Dist S'!D27/'Dist S'!$B27)</f>
        <v>0</v>
      </c>
      <c r="E27" s="3">
        <f>IF(ISERR($B27*'Dist S'!E27/'Dist S'!$B27),0,$B27*'Dist S'!E27/'Dist S'!$B27)</f>
        <v>0</v>
      </c>
      <c r="F27" s="3">
        <f>IF(ISERR($B27*'Dist S'!F27/'Dist S'!$B27),0,$B27*'Dist S'!F27/'Dist S'!$B27)</f>
        <v>0</v>
      </c>
      <c r="G27" s="3">
        <f>IF(ISERR($B27*'Dist S'!G27/'Dist S'!$B27),0,$B27*'Dist S'!G27/'Dist S'!$B27)</f>
        <v>0</v>
      </c>
      <c r="H27" s="3">
        <f>IF(ISERR($B27*'Dist S'!H27/'Dist S'!$B27),0,$B27*'Dist S'!H27/'Dist S'!$B27)</f>
        <v>0</v>
      </c>
      <c r="I27" s="3">
        <f>IF(ISERR($B27*'Dist S'!I27/'Dist S'!$B27),0,$B27*'Dist S'!I27/'Dist S'!$B27)</f>
        <v>0</v>
      </c>
      <c r="J27" s="3">
        <f>IF(ISERR($B27*'Dist S'!J27/'Dist S'!$B27),0,$B27*'Dist S'!J27/'Dist S'!$B27)</f>
        <v>0</v>
      </c>
      <c r="K27" s="3">
        <f>IF(ISERR($B27*'Dist S'!K27/'Dist S'!$B27),0,$B27*'Dist S'!K27/'Dist S'!$B27)</f>
        <v>0</v>
      </c>
      <c r="L27" s="3">
        <f>IF(ISERR($B27*'Dist S'!L27/'Dist S'!$B27),0,$B27*'Dist S'!L27/'Dist S'!$B27)</f>
        <v>0</v>
      </c>
      <c r="M27" s="3">
        <f>IF(ISERR($B27*'Dist S'!M27/'Dist S'!$B27),0,$B27*'Dist S'!M27/'Dist S'!$B27)</f>
        <v>0</v>
      </c>
      <c r="N27" s="3">
        <f>IF(ISERR($B27*'Dist S'!N27/'Dist S'!$B27),0,$B27*'Dist S'!N27/'Dist S'!$B27)</f>
        <v>0</v>
      </c>
    </row>
    <row r="28" spans="1:14" x14ac:dyDescent="0.25">
      <c r="A28" s="9" t="s">
        <v>105</v>
      </c>
      <c r="B28" s="80"/>
      <c r="C28" s="3">
        <f>IF(ISERR($B28*'Dist S'!C28/'Dist S'!$B28),0,$B28*'Dist S'!C28/'Dist S'!$B28)</f>
        <v>0</v>
      </c>
      <c r="D28" s="3">
        <f>IF(ISERR($B28*'Dist S'!D28/'Dist S'!$B28),0,$B28*'Dist S'!D28/'Dist S'!$B28)</f>
        <v>0</v>
      </c>
      <c r="E28" s="3">
        <f>IF(ISERR($B28*'Dist S'!E28/'Dist S'!$B28),0,$B28*'Dist S'!E28/'Dist S'!$B28)</f>
        <v>0</v>
      </c>
      <c r="F28" s="3">
        <f>IF(ISERR($B28*'Dist S'!F28/'Dist S'!$B28),0,$B28*'Dist S'!F28/'Dist S'!$B28)</f>
        <v>0</v>
      </c>
      <c r="G28" s="3">
        <f>IF(ISERR($B28*'Dist S'!G28/'Dist S'!$B28),0,$B28*'Dist S'!G28/'Dist S'!$B28)</f>
        <v>0</v>
      </c>
      <c r="H28" s="3">
        <f>IF(ISERR($B28*'Dist S'!H28/'Dist S'!$B28),0,$B28*'Dist S'!H28/'Dist S'!$B28)</f>
        <v>0</v>
      </c>
      <c r="I28" s="3">
        <f>IF(ISERR($B28*'Dist S'!I28/'Dist S'!$B28),0,$B28*'Dist S'!I28/'Dist S'!$B28)</f>
        <v>0</v>
      </c>
      <c r="J28" s="3">
        <f>IF(ISERR($B28*'Dist S'!J28/'Dist S'!$B28),0,$B28*'Dist S'!J28/'Dist S'!$B28)</f>
        <v>0</v>
      </c>
      <c r="K28" s="3">
        <f>IF(ISERR($B28*'Dist S'!K28/'Dist S'!$B28),0,$B28*'Dist S'!K28/'Dist S'!$B28)</f>
        <v>0</v>
      </c>
      <c r="L28" s="3">
        <f>IF(ISERR($B28*'Dist S'!L28/'Dist S'!$B28),0,$B28*'Dist S'!L28/'Dist S'!$B28)</f>
        <v>0</v>
      </c>
      <c r="M28" s="3">
        <f>IF(ISERR($B28*'Dist S'!M28/'Dist S'!$B28),0,$B28*'Dist S'!M28/'Dist S'!$B28)</f>
        <v>0</v>
      </c>
      <c r="N28" s="3">
        <f>IF(ISERR($B28*'Dist S'!N28/'Dist S'!$B28),0,$B28*'Dist S'!N28/'Dist S'!$B28)</f>
        <v>0</v>
      </c>
    </row>
    <row r="29" spans="1:14" x14ac:dyDescent="0.25">
      <c r="A29" s="15" t="s">
        <v>33</v>
      </c>
      <c r="B29" s="5">
        <f>SUM(C29:N29)</f>
        <v>16500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1650</v>
      </c>
      <c r="K29" s="5">
        <f t="shared" si="0"/>
        <v>0</v>
      </c>
      <c r="L29" s="5">
        <f t="shared" si="0"/>
        <v>0</v>
      </c>
      <c r="M29" s="5">
        <f t="shared" si="0"/>
        <v>8250</v>
      </c>
      <c r="N29" s="5">
        <f t="shared" si="0"/>
        <v>6600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S'!C31/'Dist S'!$B31),0,$B31*'Dist S'!C31/'Dist S'!$B31)</f>
        <v>0</v>
      </c>
      <c r="D31" s="4">
        <f>IF(ISERR($B31*'Dist S'!D31/'Dist S'!$B31),0,$B31*'Dist S'!D31/'Dist S'!$B31)</f>
        <v>0</v>
      </c>
      <c r="E31" s="4">
        <f>IF(ISERR($B31*'Dist S'!E31/'Dist S'!$B31),0,$B31*'Dist S'!E31/'Dist S'!$B31)</f>
        <v>0</v>
      </c>
      <c r="F31" s="4">
        <f>IF(ISERR($B31*'Dist S'!F31/'Dist S'!$B31),0,$B31*'Dist S'!F31/'Dist S'!$B31)</f>
        <v>0</v>
      </c>
      <c r="G31" s="4">
        <f>IF(ISERR($B31*'Dist S'!G31/'Dist S'!$B31),0,$B31*'Dist S'!G31/'Dist S'!$B31)</f>
        <v>0</v>
      </c>
      <c r="H31" s="4">
        <f>IF(ISERR($B31*'Dist S'!H31/'Dist S'!$B31),0,$B31*'Dist S'!H31/'Dist S'!$B31)</f>
        <v>0</v>
      </c>
      <c r="I31" s="4">
        <f>IF(ISERR($B31*'Dist S'!I31/'Dist S'!$B31),0,$B31*'Dist S'!I31/'Dist S'!$B31)</f>
        <v>0</v>
      </c>
      <c r="J31" s="4">
        <f>IF(ISERR($B31*'Dist S'!J31/'Dist S'!$B31),0,$B31*'Dist S'!J31/'Dist S'!$B31)</f>
        <v>0</v>
      </c>
      <c r="K31" s="4">
        <f>IF(ISERR($B31*'Dist S'!K31/'Dist S'!$B31),0,$B31*'Dist S'!K31/'Dist S'!$B31)</f>
        <v>0</v>
      </c>
      <c r="L31" s="4">
        <f>IF(ISERR($B31*'Dist S'!L31/'Dist S'!$B31),0,$B31*'Dist S'!L31/'Dist S'!$B31)</f>
        <v>0</v>
      </c>
      <c r="M31" s="4">
        <f>IF(ISERR($B31*'Dist S'!M31/'Dist S'!$B31),0,$B31*'Dist S'!M31/'Dist S'!$B31)</f>
        <v>0</v>
      </c>
      <c r="N31" s="4">
        <f>IF(ISERR($B31*'Dist S'!N31/'Dist S'!$B31),0,$B31*'Dist S'!N31/'Dist S'!$B31)</f>
        <v>0</v>
      </c>
    </row>
    <row r="32" spans="1:14" x14ac:dyDescent="0.25">
      <c r="A32" s="20" t="s">
        <v>30</v>
      </c>
      <c r="B32" s="18">
        <v>0</v>
      </c>
      <c r="C32" s="88">
        <f>IF(ISERR($B32*'Dist S'!C32/'Dist S'!$B32),0,$B32*'Dist S'!C32/'Dist S'!$B32)</f>
        <v>0</v>
      </c>
      <c r="D32" s="88">
        <f>IF(ISERR($B32*'Dist S'!D32/'Dist S'!$B32),0,$B32*'Dist S'!D32/'Dist S'!$B32)</f>
        <v>0</v>
      </c>
      <c r="E32" s="88">
        <f>IF(ISERR($B32*'Dist S'!E32/'Dist S'!$B32),0,$B32*'Dist S'!E32/'Dist S'!$B32)</f>
        <v>0</v>
      </c>
      <c r="F32" s="88">
        <f>IF(ISERR($B32*'Dist S'!F32/'Dist S'!$B32),0,$B32*'Dist S'!F32/'Dist S'!$B32)</f>
        <v>0</v>
      </c>
      <c r="G32" s="88">
        <f>IF(ISERR($B32*'Dist S'!G32/'Dist S'!$B32),0,$B32*'Dist S'!G32/'Dist S'!$B32)</f>
        <v>0</v>
      </c>
      <c r="H32" s="88">
        <f>IF(ISERR($B32*'Dist S'!H32/'Dist S'!$B32),0,$B32*'Dist S'!H32/'Dist S'!$B32)</f>
        <v>0</v>
      </c>
      <c r="I32" s="88">
        <f>IF(ISERR($B32*'Dist S'!I32/'Dist S'!$B32),0,$B32*'Dist S'!I32/'Dist S'!$B32)</f>
        <v>0</v>
      </c>
      <c r="J32" s="88">
        <f>IF(ISERR($B32*'Dist S'!J32/'Dist S'!$B32),0,$B32*'Dist S'!J32/'Dist S'!$B32)</f>
        <v>0</v>
      </c>
      <c r="K32" s="88">
        <f>IF(ISERR($B32*'Dist S'!K32/'Dist S'!$B32),0,$B32*'Dist S'!K32/'Dist S'!$B32)</f>
        <v>0</v>
      </c>
      <c r="L32" s="88">
        <f>IF(ISERR($B32*'Dist S'!L32/'Dist S'!$B32),0,$B32*'Dist S'!L32/'Dist S'!$B32)</f>
        <v>0</v>
      </c>
      <c r="M32" s="88">
        <f>IF(ISERR($B32*'Dist S'!M32/'Dist S'!$B32),0,$B32*'Dist S'!M32/'Dist S'!$B32)</f>
        <v>0</v>
      </c>
      <c r="N32" s="88">
        <f>IF(ISERR($B32*'Dist S'!N32/'Dist S'!$B32),0,$B32*'Dist S'!N32/'Dist S'!$B32)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67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74</v>
      </c>
      <c r="L37" s="27" t="s">
        <v>21</v>
      </c>
      <c r="M37" s="27" t="s">
        <v>22</v>
      </c>
      <c r="N37" s="27" t="s">
        <v>75</v>
      </c>
    </row>
    <row r="38" spans="1:14" x14ac:dyDescent="0.25">
      <c r="A38" s="9" t="s">
        <v>82</v>
      </c>
      <c r="B38" s="82">
        <v>0</v>
      </c>
      <c r="C38" s="3">
        <f>IF(ISERR($B38*'Dist S'!C38/'Dist S'!$B38),0,$B38*'Dist S'!C38/'Dist S'!$B38)</f>
        <v>0</v>
      </c>
      <c r="D38" s="3">
        <f>IF(ISERR($B38*'Dist S'!D38/'Dist S'!$B38),0,$B38*'Dist S'!D38/'Dist S'!$B38)</f>
        <v>0</v>
      </c>
      <c r="E38" s="3">
        <f>IF(ISERR($B38*'Dist S'!E38/'Dist S'!$B38),0,$B38*'Dist S'!E38/'Dist S'!$B38)</f>
        <v>0</v>
      </c>
      <c r="F38" s="3">
        <f>IF(ISERR($B38*'Dist S'!F38/'Dist S'!$B38),0,$B38*'Dist S'!F38/'Dist S'!$B38)</f>
        <v>0</v>
      </c>
      <c r="G38" s="3">
        <f>IF(ISERR($B38*'Dist S'!G38/'Dist S'!$B38),0,$B38*'Dist S'!G38/'Dist S'!$B38)</f>
        <v>0</v>
      </c>
      <c r="H38" s="3">
        <f>IF(ISERR($B38*'Dist S'!H38/'Dist S'!$B38),0,$B38*'Dist S'!H38/'Dist S'!$B38)</f>
        <v>0</v>
      </c>
      <c r="I38" s="3">
        <f>IF(ISERR($B38*'Dist S'!I38/'Dist S'!$B38),0,$B38*'Dist S'!I38/'Dist S'!$B38)</f>
        <v>0</v>
      </c>
      <c r="J38" s="3">
        <f>IF(ISERR($B38*'Dist S'!J38/'Dist S'!$B38),0,$B38*'Dist S'!J38/'Dist S'!$B38)</f>
        <v>0</v>
      </c>
      <c r="K38" s="3">
        <f>IF(ISERR($B38*'Dist S'!K38/'Dist S'!$B38),0,$B38*'Dist S'!K38/'Dist S'!$B38)</f>
        <v>0</v>
      </c>
      <c r="L38" s="3">
        <f>IF(ISERR($B38*'Dist S'!L38/'Dist S'!$B38),0,$B38*'Dist S'!L38/'Dist S'!$B38)</f>
        <v>0</v>
      </c>
      <c r="M38" s="3">
        <f>IF(ISERR($B38*'Dist S'!M38/'Dist S'!$B38),0,$B38*'Dist S'!M38/'Dist S'!$B38)</f>
        <v>0</v>
      </c>
      <c r="N38" s="3">
        <f>IF(ISERR($B38*'Dist S'!N38/'Dist S'!$B38),0,$B38*'Dist S'!N38/'Dist S'!$B38)</f>
        <v>0</v>
      </c>
    </row>
    <row r="39" spans="1:14" x14ac:dyDescent="0.25">
      <c r="A39" s="9" t="s">
        <v>83</v>
      </c>
      <c r="B39" s="82">
        <v>0</v>
      </c>
      <c r="C39" s="3">
        <f>IF(ISERR($B39*'Dist S'!C39/'Dist S'!$B39),0,$B39*'Dist S'!C39/'Dist S'!$B39)</f>
        <v>0</v>
      </c>
      <c r="D39" s="3">
        <f>IF(ISERR($B39*'Dist S'!D39/'Dist S'!$B39),0,$B39*'Dist S'!D39/'Dist S'!$B39)</f>
        <v>0</v>
      </c>
      <c r="E39" s="3">
        <f>IF(ISERR($B39*'Dist S'!E39/'Dist S'!$B39),0,$B39*'Dist S'!E39/'Dist S'!$B39)</f>
        <v>0</v>
      </c>
      <c r="F39" s="3">
        <f>IF(ISERR($B39*'Dist S'!F39/'Dist S'!$B39),0,$B39*'Dist S'!F39/'Dist S'!$B39)</f>
        <v>0</v>
      </c>
      <c r="G39" s="3">
        <f>IF(ISERR($B39*'Dist S'!G39/'Dist S'!$B39),0,$B39*'Dist S'!G39/'Dist S'!$B39)</f>
        <v>0</v>
      </c>
      <c r="H39" s="3">
        <f>IF(ISERR($B39*'Dist S'!H39/'Dist S'!$B39),0,$B39*'Dist S'!H39/'Dist S'!$B39)</f>
        <v>0</v>
      </c>
      <c r="I39" s="3">
        <f>IF(ISERR($B39*'Dist S'!I39/'Dist S'!$B39),0,$B39*'Dist S'!I39/'Dist S'!$B39)</f>
        <v>0</v>
      </c>
      <c r="J39" s="3">
        <f>IF(ISERR($B39*'Dist S'!J39/'Dist S'!$B39),0,$B39*'Dist S'!J39/'Dist S'!$B39)</f>
        <v>0</v>
      </c>
      <c r="K39" s="3">
        <f>IF(ISERR($B39*'Dist S'!K39/'Dist S'!$B39),0,$B39*'Dist S'!K39/'Dist S'!$B39)</f>
        <v>0</v>
      </c>
      <c r="L39" s="3">
        <f>IF(ISERR($B39*'Dist S'!L39/'Dist S'!$B39),0,$B39*'Dist S'!L39/'Dist S'!$B39)</f>
        <v>0</v>
      </c>
      <c r="M39" s="3">
        <f>IF(ISERR($B39*'Dist S'!M39/'Dist S'!$B39),0,$B39*'Dist S'!M39/'Dist S'!$B39)</f>
        <v>0</v>
      </c>
      <c r="N39" s="3">
        <f>IF(ISERR($B39*'Dist S'!N39/'Dist S'!$B39),0,$B39*'Dist S'!N39/'Dist S'!$B39)</f>
        <v>0</v>
      </c>
    </row>
    <row r="40" spans="1:14" x14ac:dyDescent="0.25">
      <c r="A40" s="9" t="s">
        <v>84</v>
      </c>
      <c r="B40" s="82">
        <v>0</v>
      </c>
      <c r="C40" s="3">
        <f>IF(ISERR($B40*'Dist S'!C40/'Dist S'!$B40),0,$B40*'Dist S'!C40/'Dist S'!$B40)</f>
        <v>0</v>
      </c>
      <c r="D40" s="3">
        <f>IF(ISERR($B40*'Dist S'!D40/'Dist S'!$B40),0,$B40*'Dist S'!D40/'Dist S'!$B40)</f>
        <v>0</v>
      </c>
      <c r="E40" s="3">
        <f>IF(ISERR($B40*'Dist S'!E40/'Dist S'!$B40),0,$B40*'Dist S'!E40/'Dist S'!$B40)</f>
        <v>0</v>
      </c>
      <c r="F40" s="3">
        <f>IF(ISERR($B40*'Dist S'!F40/'Dist S'!$B40),0,$B40*'Dist S'!F40/'Dist S'!$B40)</f>
        <v>0</v>
      </c>
      <c r="G40" s="3">
        <f>IF(ISERR($B40*'Dist S'!G40/'Dist S'!$B40),0,$B40*'Dist S'!G40/'Dist S'!$B40)</f>
        <v>0</v>
      </c>
      <c r="H40" s="3">
        <f>IF(ISERR($B40*'Dist S'!H40/'Dist S'!$B40),0,$B40*'Dist S'!H40/'Dist S'!$B40)</f>
        <v>0</v>
      </c>
      <c r="I40" s="3">
        <f>IF(ISERR($B40*'Dist S'!I40/'Dist S'!$B40),0,$B40*'Dist S'!I40/'Dist S'!$B40)</f>
        <v>0</v>
      </c>
      <c r="J40" s="3">
        <f>IF(ISERR($B40*'Dist S'!J40/'Dist S'!$B40),0,$B40*'Dist S'!J40/'Dist S'!$B40)</f>
        <v>0</v>
      </c>
      <c r="K40" s="3">
        <f>IF(ISERR($B40*'Dist S'!K40/'Dist S'!$B40),0,$B40*'Dist S'!K40/'Dist S'!$B40)</f>
        <v>0</v>
      </c>
      <c r="L40" s="3">
        <f>IF(ISERR($B40*'Dist S'!L40/'Dist S'!$B40),0,$B40*'Dist S'!L40/'Dist S'!$B40)</f>
        <v>0</v>
      </c>
      <c r="M40" s="3">
        <f>IF(ISERR($B40*'Dist S'!M40/'Dist S'!$B40),0,$B40*'Dist S'!M40/'Dist S'!$B40)</f>
        <v>0</v>
      </c>
      <c r="N40" s="3">
        <f>IF(ISERR($B40*'Dist S'!N40/'Dist S'!$B40),0,$B40*'Dist S'!N40/'Dist S'!$B40)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16500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1650</v>
      </c>
      <c r="K47" s="31">
        <f t="shared" si="9"/>
        <v>0</v>
      </c>
      <c r="L47" s="31">
        <f t="shared" si="9"/>
        <v>0</v>
      </c>
      <c r="M47" s="31">
        <f t="shared" si="9"/>
        <v>8250</v>
      </c>
      <c r="N47" s="31">
        <f t="shared" si="9"/>
        <v>6600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68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5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85</v>
      </c>
      <c r="B1" s="8" t="str">
        <f>IF(ISERR(C10:C21),"Yes","")</f>
        <v>Yes</v>
      </c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8" spans="1:14" x14ac:dyDescent="0.25">
      <c r="B8" s="125" t="s">
        <v>1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109">
        <f>'FTE Gwd. Comp'!B10+'FTE E1'!B10+'FTE L1'!B10+'FTE M'!B10+'FTE N'!B10+'FTE S'!B10</f>
        <v>29336</v>
      </c>
      <c r="C10" s="3">
        <f>'FTE Gwd. Comp'!C10+'FTE E1'!C10+'FTE L1'!C10+'FTE M'!C10+'FTE N'!C10+'FTE S'!C10</f>
        <v>8632.7758509955056</v>
      </c>
      <c r="D10" s="3">
        <f>'FTE Gwd. Comp'!D10+'FTE E1'!D10+'FTE L1'!D10+'FTE M'!D10+'FTE N'!D10+'FTE S'!D10</f>
        <v>1106.127167630058</v>
      </c>
      <c r="E10" s="3">
        <f>'FTE Gwd. Comp'!E10+'FTE E1'!E10+'FTE L1'!E10+'FTE M'!E10+'FTE N'!E10+'FTE S'!E10</f>
        <v>885.89852280025696</v>
      </c>
      <c r="F10" s="3">
        <f>'FTE Gwd. Comp'!F10+'FTE E1'!F10+'FTE L1'!F10+'FTE M'!F10+'FTE N'!F10+'FTE S'!F10</f>
        <v>553.06358381502901</v>
      </c>
      <c r="G10" s="3">
        <f>'FTE Gwd. Comp'!G10+'FTE E1'!G10+'FTE L1'!G10+'FTE M'!G10+'FTE N'!G10+'FTE S'!G10</f>
        <v>1106.127167630058</v>
      </c>
      <c r="H10" s="3">
        <f>'FTE Gwd. Comp'!H10+'FTE E1'!H10+'FTE L1'!H10+'FTE M'!H10+'FTE N'!H10+'FTE S'!H10</f>
        <v>1106.127167630058</v>
      </c>
      <c r="I10" s="3">
        <f>'FTE Gwd. Comp'!I10+'FTE E1'!I10+'FTE L1'!I10+'FTE M'!I10+'FTE N'!I10+'FTE S'!I10</f>
        <v>0</v>
      </c>
      <c r="J10" s="3">
        <f>'FTE Gwd. Comp'!J10+'FTE E1'!J10+'FTE L1'!J10+'FTE M'!J10+'FTE N'!J10+'FTE S'!J10</f>
        <v>923.7651160656942</v>
      </c>
      <c r="K10" s="3">
        <f>'FTE Gwd. Comp'!K10+'FTE E1'!K10+'FTE L1'!K10+'FTE M'!K10+'FTE N'!K10+'FTE S'!K10</f>
        <v>110.61271676300581</v>
      </c>
      <c r="L10" s="3">
        <f>'FTE Gwd. Comp'!L10+'FTE E1'!L10+'FTE L1'!L10+'FTE M'!L10+'FTE N'!L10+'FTE S'!L10</f>
        <v>110.61271676300581</v>
      </c>
      <c r="M10" s="3">
        <f>'FTE Gwd. Comp'!M10+'FTE E1'!M10+'FTE L1'!M10+'FTE M'!M10+'FTE N'!M10+'FTE S'!M10</f>
        <v>11792.318561335904</v>
      </c>
      <c r="N10" s="3">
        <f>'FTE Gwd. Comp'!N10+'FTE E1'!N10+'FTE L1'!N10+'FTE M'!N10+'FTE N'!N10+'FTE S'!N10</f>
        <v>3008.5714285714284</v>
      </c>
    </row>
    <row r="11" spans="1:14" x14ac:dyDescent="0.25">
      <c r="A11" s="108" t="s">
        <v>89</v>
      </c>
      <c r="B11" s="109">
        <f>'FTE Gwd. Comp'!B11+'FTE E1'!B11+'FTE L1'!B11+'FTE M'!B11+'FTE N'!B11+'FTE S'!B11</f>
        <v>500</v>
      </c>
      <c r="C11" s="110">
        <f>'FTE Gwd. Comp'!C11+'FTE E1'!C11+'FTE L1'!C11+'FTE M'!C11+'FTE N'!C11+'FTE S'!C11</f>
        <v>267.6056338028169</v>
      </c>
      <c r="D11" s="110">
        <f>'FTE Gwd. Comp'!D11+'FTE E1'!D11+'FTE L1'!D11+'FTE M'!D11+'FTE N'!D11+'FTE S'!D11</f>
        <v>0</v>
      </c>
      <c r="E11" s="110">
        <f>'FTE Gwd. Comp'!E11+'FTE E1'!E11+'FTE L1'!E11+'FTE M'!E11+'FTE N'!E11+'FTE S'!E11</f>
        <v>0</v>
      </c>
      <c r="F11" s="110">
        <f>'FTE Gwd. Comp'!F11+'FTE E1'!F11+'FTE L1'!F11+'FTE M'!F11+'FTE N'!F11+'FTE S'!F11</f>
        <v>0</v>
      </c>
      <c r="G11" s="110">
        <f>'FTE Gwd. Comp'!G11+'FTE E1'!G11+'FTE L1'!G11+'FTE M'!G11+'FTE N'!G11+'FTE S'!G11</f>
        <v>70.422535211267615</v>
      </c>
      <c r="H11" s="110">
        <f>'FTE Gwd. Comp'!H11+'FTE E1'!H11+'FTE L1'!H11+'FTE M'!H11+'FTE N'!H11+'FTE S'!H11</f>
        <v>0</v>
      </c>
      <c r="I11" s="110">
        <f>'FTE Gwd. Comp'!I11+'FTE E1'!I11+'FTE L1'!I11+'FTE M'!I11+'FTE N'!I11+'FTE S'!I11</f>
        <v>0</v>
      </c>
      <c r="J11" s="110">
        <f>'FTE Gwd. Comp'!J11+'FTE E1'!J11+'FTE L1'!J11+'FTE M'!J11+'FTE N'!J11+'FTE S'!J11</f>
        <v>7.042253521126761</v>
      </c>
      <c r="K11" s="110">
        <f>'FTE Gwd. Comp'!K11+'FTE E1'!K11+'FTE L1'!K11+'FTE M'!K11+'FTE N'!K11+'FTE S'!K11</f>
        <v>0</v>
      </c>
      <c r="L11" s="110">
        <f>'FTE Gwd. Comp'!L11+'FTE E1'!L11+'FTE L1'!L11+'FTE M'!L11+'FTE N'!L11+'FTE S'!L11</f>
        <v>0</v>
      </c>
      <c r="M11" s="110">
        <f>'FTE Gwd. Comp'!M11+'FTE E1'!M11+'FTE L1'!M11+'FTE M'!M11+'FTE N'!M11+'FTE S'!M11</f>
        <v>84.507042253521135</v>
      </c>
      <c r="N11" s="110">
        <f>'FTE Gwd. Comp'!N11+'FTE E1'!N11+'FTE L1'!N11+'FTE M'!N11+'FTE N'!N11+'FTE S'!N11</f>
        <v>70.422535211267615</v>
      </c>
    </row>
    <row r="12" spans="1:14" x14ac:dyDescent="0.25">
      <c r="A12" s="108" t="s">
        <v>90</v>
      </c>
      <c r="B12" s="109">
        <f>'FTE Gwd. Comp'!B12+'FTE E1'!B12+'FTE L1'!B12+'FTE M'!B12+'FTE N'!B12+'FTE S'!B12</f>
        <v>45000</v>
      </c>
      <c r="C12" s="110">
        <f>'FTE Gwd. Comp'!C12+'FTE E1'!C12+'FTE L1'!C12+'FTE M'!C12+'FTE N'!C12+'FTE S'!C12</f>
        <v>17561.833428315556</v>
      </c>
      <c r="D12" s="110">
        <f>'FTE Gwd. Comp'!D12+'FTE E1'!D12+'FTE L1'!D12+'FTE M'!D12+'FTE N'!D12+'FTE S'!D12</f>
        <v>693.6416184971099</v>
      </c>
      <c r="E12" s="110">
        <f>'FTE Gwd. Comp'!E12+'FTE E1'!E12+'FTE L1'!E12+'FTE M'!E12+'FTE N'!E12+'FTE S'!E12</f>
        <v>416.18497109826598</v>
      </c>
      <c r="F12" s="110">
        <f>'FTE Gwd. Comp'!F12+'FTE E1'!F12+'FTE L1'!F12+'FTE M'!F12+'FTE N'!F12+'FTE S'!F12</f>
        <v>346.82080924855495</v>
      </c>
      <c r="G12" s="110">
        <f>'FTE Gwd. Comp'!G12+'FTE E1'!G12+'FTE L1'!G12+'FTE M'!G12+'FTE N'!G12+'FTE S'!G12</f>
        <v>4073.923308637955</v>
      </c>
      <c r="H12" s="110">
        <f>'FTE Gwd. Comp'!H12+'FTE E1'!H12+'FTE L1'!H12+'FTE M'!H12+'FTE N'!H12+'FTE S'!H12</f>
        <v>693.6416184971099</v>
      </c>
      <c r="I12" s="110">
        <f>'FTE Gwd. Comp'!I12+'FTE E1'!I12+'FTE L1'!I12+'FTE M'!I12+'FTE N'!I12+'FTE S'!I12</f>
        <v>0</v>
      </c>
      <c r="J12" s="110">
        <f>'FTE Gwd. Comp'!J12+'FTE E1'!J12+'FTE L1'!J12+'FTE M'!J12+'FTE N'!J12+'FTE S'!J12</f>
        <v>976.75649271350653</v>
      </c>
      <c r="K12" s="110">
        <f>'FTE Gwd. Comp'!K12+'FTE E1'!K12+'FTE L1'!K12+'FTE M'!K12+'FTE N'!K12+'FTE S'!K12</f>
        <v>69.364161849710996</v>
      </c>
      <c r="L12" s="110">
        <f>'FTE Gwd. Comp'!L12+'FTE E1'!L12+'FTE L1'!L12+'FTE M'!L12+'FTE N'!L12+'FTE S'!L12</f>
        <v>69.364161849710996</v>
      </c>
      <c r="M12" s="110">
        <f>'FTE Gwd. Comp'!M12+'FTE E1'!M12+'FTE L1'!M12+'FTE M'!M12+'FTE N'!M12+'FTE S'!M12</f>
        <v>12718.187739151674</v>
      </c>
      <c r="N12" s="110">
        <f>'FTE Gwd. Comp'!N12+'FTE E1'!N12+'FTE L1'!N12+'FTE M'!N12+'FTE N'!N12+'FTE S'!N12</f>
        <v>7380.2816901408451</v>
      </c>
    </row>
    <row r="13" spans="1:14" x14ac:dyDescent="0.25">
      <c r="A13" s="108" t="s">
        <v>91</v>
      </c>
      <c r="B13" s="109">
        <f>'FTE Gwd. Comp'!B13+'FTE E1'!B13+'FTE L1'!B13+'FTE M'!B13+'FTE N'!B13+'FTE S'!B13</f>
        <v>21500</v>
      </c>
      <c r="C13" s="110">
        <f>'FTE Gwd. Comp'!C13+'FTE E1'!C13+'FTE L1'!C13+'FTE M'!C13+'FTE N'!C13+'FTE S'!C13</f>
        <v>8354.4736627859656</v>
      </c>
      <c r="D13" s="110">
        <f>'FTE Gwd. Comp'!D13+'FTE E1'!D13+'FTE L1'!D13+'FTE M'!D13+'FTE N'!D13+'FTE S'!D13</f>
        <v>520.23121387283243</v>
      </c>
      <c r="E13" s="110">
        <f>'FTE Gwd. Comp'!E13+'FTE E1'!E13+'FTE L1'!E13+'FTE M'!E13+'FTE N'!E13+'FTE S'!E13</f>
        <v>312.13872832369947</v>
      </c>
      <c r="F13" s="110">
        <f>'FTE Gwd. Comp'!F13+'FTE E1'!F13+'FTE L1'!F13+'FTE M'!F13+'FTE N'!F13+'FTE S'!F13</f>
        <v>260.11560693641621</v>
      </c>
      <c r="G13" s="110">
        <f>'FTE Gwd. Comp'!G13+'FTE E1'!G13+'FTE L1'!G13+'FTE M'!G13+'FTE N'!G13+'FTE S'!G13</f>
        <v>1787.8368476756496</v>
      </c>
      <c r="H13" s="110">
        <f>'FTE Gwd. Comp'!H13+'FTE E1'!H13+'FTE L1'!H13+'FTE M'!H13+'FTE N'!H13+'FTE S'!H13</f>
        <v>520.23121387283243</v>
      </c>
      <c r="I13" s="110">
        <f>'FTE Gwd. Comp'!I13+'FTE E1'!I13+'FTE L1'!I13+'FTE M'!I13+'FTE N'!I13+'FTE S'!I13</f>
        <v>0</v>
      </c>
      <c r="J13" s="110">
        <f>'FTE Gwd. Comp'!J13+'FTE E1'!J13+'FTE L1'!J13+'FTE M'!J13+'FTE N'!J13+'FTE S'!J13</f>
        <v>530.80680615484812</v>
      </c>
      <c r="K13" s="110">
        <f>'FTE Gwd. Comp'!K13+'FTE E1'!K13+'FTE L1'!K13+'FTE M'!K13+'FTE N'!K13+'FTE S'!K13</f>
        <v>52.023121387283247</v>
      </c>
      <c r="L13" s="110">
        <f>'FTE Gwd. Comp'!L13+'FTE E1'!L13+'FTE L1'!L13+'FTE M'!L13+'FTE N'!L13+'FTE S'!L13</f>
        <v>52.023121387283247</v>
      </c>
      <c r="M13" s="110">
        <f>'FTE Gwd. Comp'!M13+'FTE E1'!M13+'FTE L1'!M13+'FTE M'!M13+'FTE N'!M13+'FTE S'!M13</f>
        <v>6392.5140438003755</v>
      </c>
      <c r="N13" s="110">
        <f>'FTE Gwd. Comp'!N13+'FTE E1'!N13+'FTE L1'!N13+'FTE M'!N13+'FTE N'!N13+'FTE S'!N13</f>
        <v>2717.605633802817</v>
      </c>
    </row>
    <row r="14" spans="1:14" x14ac:dyDescent="0.25">
      <c r="A14" s="108" t="s">
        <v>92</v>
      </c>
      <c r="B14" s="109">
        <f>'FTE Gwd. Comp'!B14+'FTE E1'!B14+'FTE L1'!B14+'FTE M'!B14+'FTE N'!B14+'FTE S'!B14</f>
        <v>6200</v>
      </c>
      <c r="C14" s="110">
        <f>'FTE Gwd. Comp'!C14+'FTE E1'!C14+'FTE L1'!C14+'FTE M'!C14+'FTE N'!C14+'FTE S'!C14</f>
        <v>3005.5849548155988</v>
      </c>
      <c r="D14" s="110">
        <f>'FTE Gwd. Comp'!D14+'FTE E1'!D14+'FTE L1'!D14+'FTE M'!D14+'FTE N'!D14+'FTE S'!D14</f>
        <v>127.16763005780349</v>
      </c>
      <c r="E14" s="110">
        <f>'FTE Gwd. Comp'!E14+'FTE E1'!E14+'FTE L1'!E14+'FTE M'!E14+'FTE N'!E14+'FTE S'!E14</f>
        <v>76.30057803468209</v>
      </c>
      <c r="F14" s="110">
        <f>'FTE Gwd. Comp'!F14+'FTE E1'!F14+'FTE L1'!F14+'FTE M'!F14+'FTE N'!F14+'FTE S'!F14</f>
        <v>63.583815028901746</v>
      </c>
      <c r="G14" s="110">
        <f>'FTE Gwd. Comp'!G14+'FTE E1'!G14+'FTE L1'!G14+'FTE M'!G14+'FTE N'!G14+'FTE S'!G14</f>
        <v>690.54791174794445</v>
      </c>
      <c r="H14" s="110">
        <f>'FTE Gwd. Comp'!H14+'FTE E1'!H14+'FTE L1'!H14+'FTE M'!H14+'FTE N'!H14+'FTE S'!H14</f>
        <v>127.16763005780349</v>
      </c>
      <c r="I14" s="110">
        <f>'FTE Gwd. Comp'!I14+'FTE E1'!I14+'FTE L1'!I14+'FTE M'!I14+'FTE N'!I14+'FTE S'!I14</f>
        <v>0</v>
      </c>
      <c r="J14" s="110">
        <f>'FTE Gwd. Comp'!J14+'FTE E1'!J14+'FTE L1'!J14+'FTE M'!J14+'FTE N'!J14+'FTE S'!J14</f>
        <v>81.771554180574782</v>
      </c>
      <c r="K14" s="110">
        <f>'FTE Gwd. Comp'!K14+'FTE E1'!K14+'FTE L1'!K14+'FTE M'!K14+'FTE N'!K14+'FTE S'!K14</f>
        <v>12.716763005780349</v>
      </c>
      <c r="L14" s="110">
        <f>'FTE Gwd. Comp'!L14+'FTE E1'!L14+'FTE L1'!L14+'FTE M'!L14+'FTE N'!L14+'FTE S'!L14</f>
        <v>12.716763005780349</v>
      </c>
      <c r="M14" s="110">
        <f>'FTE Gwd. Comp'!M14+'FTE E1'!M14+'FTE L1'!M14+'FTE M'!M14+'FTE N'!M14+'FTE S'!M14</f>
        <v>1439.06211837499</v>
      </c>
      <c r="N14" s="110">
        <f>'FTE Gwd. Comp'!N14+'FTE E1'!N14+'FTE L1'!N14+'FTE M'!N14+'FTE N'!N14+'FTE S'!N14</f>
        <v>563.38028169014092</v>
      </c>
    </row>
    <row r="15" spans="1:14" x14ac:dyDescent="0.25">
      <c r="A15" s="108" t="s">
        <v>93</v>
      </c>
      <c r="B15" s="109">
        <f>'FTE Gwd. Comp'!B15+'FTE E1'!B15+'FTE L1'!B15+'FTE M'!B15+'FTE N'!B15+'FTE S'!B15</f>
        <v>0</v>
      </c>
      <c r="C15" s="110">
        <f>'FTE Gwd. Comp'!C15+'FTE E1'!C15+'FTE L1'!C15+'FTE M'!C15+'FTE N'!C15+'FTE S'!C15</f>
        <v>0</v>
      </c>
      <c r="D15" s="110">
        <f>'FTE Gwd. Comp'!D15+'FTE E1'!D15+'FTE L1'!D15+'FTE M'!D15+'FTE N'!D15+'FTE S'!D15</f>
        <v>0</v>
      </c>
      <c r="E15" s="110">
        <f>'FTE Gwd. Comp'!E15+'FTE E1'!E15+'FTE L1'!E15+'FTE M'!E15+'FTE N'!E15+'FTE S'!E15</f>
        <v>0</v>
      </c>
      <c r="F15" s="110">
        <f>'FTE Gwd. Comp'!F15+'FTE E1'!F15+'FTE L1'!F15+'FTE M'!F15+'FTE N'!F15+'FTE S'!F15</f>
        <v>0</v>
      </c>
      <c r="G15" s="110">
        <f>'FTE Gwd. Comp'!G15+'FTE E1'!G15+'FTE L1'!G15+'FTE M'!G15+'FTE N'!G15+'FTE S'!G15</f>
        <v>0</v>
      </c>
      <c r="H15" s="110">
        <f>'FTE Gwd. Comp'!H15+'FTE E1'!H15+'FTE L1'!H15+'FTE M'!H15+'FTE N'!H15+'FTE S'!H15</f>
        <v>0</v>
      </c>
      <c r="I15" s="110">
        <f>'FTE Gwd. Comp'!I15+'FTE E1'!I15+'FTE L1'!I15+'FTE M'!I15+'FTE N'!I15+'FTE S'!I15</f>
        <v>0</v>
      </c>
      <c r="J15" s="110">
        <f>'FTE Gwd. Comp'!J15+'FTE E1'!J15+'FTE L1'!J15+'FTE M'!J15+'FTE N'!J15+'FTE S'!J15</f>
        <v>0</v>
      </c>
      <c r="K15" s="110">
        <f>'FTE Gwd. Comp'!K15+'FTE E1'!K15+'FTE L1'!K15+'FTE M'!K15+'FTE N'!K15+'FTE S'!K15</f>
        <v>0</v>
      </c>
      <c r="L15" s="110">
        <f>'FTE Gwd. Comp'!L15+'FTE E1'!L15+'FTE L1'!L15+'FTE M'!L15+'FTE N'!L15+'FTE S'!L15</f>
        <v>0</v>
      </c>
      <c r="M15" s="110">
        <f>'FTE Gwd. Comp'!M15+'FTE E1'!M15+'FTE L1'!M15+'FTE M'!M15+'FTE N'!M15+'FTE S'!M15</f>
        <v>0</v>
      </c>
      <c r="N15" s="110">
        <f>'FTE Gwd. Comp'!N15+'FTE E1'!N15+'FTE L1'!N15+'FTE M'!N15+'FTE N'!N15+'FTE S'!N15</f>
        <v>0</v>
      </c>
    </row>
    <row r="16" spans="1:14" x14ac:dyDescent="0.25">
      <c r="A16" s="108" t="s">
        <v>94</v>
      </c>
      <c r="B16" s="109">
        <f>'FTE Gwd. Comp'!B16+'FTE E1'!B16+'FTE L1'!B16+'FTE M'!B16+'FTE N'!B16+'FTE S'!B16</f>
        <v>1300</v>
      </c>
      <c r="C16" s="110">
        <f>'FTE Gwd. Comp'!C16+'FTE E1'!C16+'FTE L1'!C16+'FTE M'!C16+'FTE N'!C16+'FTE S'!C16</f>
        <v>582.05650085484012</v>
      </c>
      <c r="D16" s="110">
        <f>'FTE Gwd. Comp'!D16+'FTE E1'!D16+'FTE L1'!D16+'FTE M'!D16+'FTE N'!D16+'FTE S'!D16</f>
        <v>46.242774566473997</v>
      </c>
      <c r="E16" s="110">
        <f>'FTE Gwd. Comp'!E16+'FTE E1'!E16+'FTE L1'!E16+'FTE M'!E16+'FTE N'!E16+'FTE S'!E16</f>
        <v>27.745664739884397</v>
      </c>
      <c r="F16" s="110">
        <f>'FTE Gwd. Comp'!F16+'FTE E1'!F16+'FTE L1'!F16+'FTE M'!F16+'FTE N'!F16+'FTE S'!F16</f>
        <v>23.121387283236999</v>
      </c>
      <c r="G16" s="110">
        <f>'FTE Gwd. Comp'!G16+'FTE E1'!G16+'FTE L1'!G16+'FTE M'!G16+'FTE N'!G16+'FTE S'!G16</f>
        <v>116.66530977774161</v>
      </c>
      <c r="H16" s="110">
        <f>'FTE Gwd. Comp'!H16+'FTE E1'!H16+'FTE L1'!H16+'FTE M'!H16+'FTE N'!H16+'FTE S'!H16</f>
        <v>46.242774566473997</v>
      </c>
      <c r="I16" s="110">
        <f>'FTE Gwd. Comp'!I16+'FTE E1'!I16+'FTE L1'!I16+'FTE M'!I16+'FTE N'!I16+'FTE S'!I16</f>
        <v>0</v>
      </c>
      <c r="J16" s="110">
        <f>'FTE Gwd. Comp'!J16+'FTE E1'!J16+'FTE L1'!J16+'FTE M'!J16+'FTE N'!J16+'FTE S'!J16</f>
        <v>16.29080843442156</v>
      </c>
      <c r="K16" s="110">
        <f>'FTE Gwd. Comp'!K16+'FTE E1'!K16+'FTE L1'!K16+'FTE M'!K16+'FTE N'!K16+'FTE S'!K16</f>
        <v>4.6242774566473992</v>
      </c>
      <c r="L16" s="110">
        <f>'FTE Gwd. Comp'!L16+'FTE E1'!L16+'FTE L1'!L16+'FTE M'!L16+'FTE N'!L16+'FTE S'!L16</f>
        <v>4.6242774566473992</v>
      </c>
      <c r="M16" s="110">
        <f>'FTE Gwd. Comp'!M16+'FTE E1'!M16+'FTE L1'!M16+'FTE M'!M16+'FTE N'!M16+'FTE S'!M16</f>
        <v>361.96368965236513</v>
      </c>
      <c r="N16" s="110">
        <f>'FTE Gwd. Comp'!N16+'FTE E1'!N16+'FTE L1'!N16+'FTE M'!N16+'FTE N'!N16+'FTE S'!N16</f>
        <v>70.422535211267615</v>
      </c>
    </row>
    <row r="17" spans="1:14" x14ac:dyDescent="0.25">
      <c r="A17" s="108" t="s">
        <v>95</v>
      </c>
      <c r="B17" s="109">
        <f>'FTE Gwd. Comp'!B17+'FTE E1'!B17+'FTE L1'!B17+'FTE M'!B17+'FTE N'!B17+'FTE S'!B17</f>
        <v>0</v>
      </c>
      <c r="C17" s="110">
        <f>'FTE Gwd. Comp'!C17+'FTE E1'!C17+'FTE L1'!C17+'FTE M'!C17+'FTE N'!C17+'FTE S'!C17</f>
        <v>0</v>
      </c>
      <c r="D17" s="110">
        <f>'FTE Gwd. Comp'!D17+'FTE E1'!D17+'FTE L1'!D17+'FTE M'!D17+'FTE N'!D17+'FTE S'!D17</f>
        <v>0</v>
      </c>
      <c r="E17" s="110">
        <f>'FTE Gwd. Comp'!E17+'FTE E1'!E17+'FTE L1'!E17+'FTE M'!E17+'FTE N'!E17+'FTE S'!E17</f>
        <v>0</v>
      </c>
      <c r="F17" s="110">
        <f>'FTE Gwd. Comp'!F17+'FTE E1'!F17+'FTE L1'!F17+'FTE M'!F17+'FTE N'!F17+'FTE S'!F17</f>
        <v>0</v>
      </c>
      <c r="G17" s="110">
        <f>'FTE Gwd. Comp'!G17+'FTE E1'!G17+'FTE L1'!G17+'FTE M'!G17+'FTE N'!G17+'FTE S'!G17</f>
        <v>0</v>
      </c>
      <c r="H17" s="110">
        <f>'FTE Gwd. Comp'!H17+'FTE E1'!H17+'FTE L1'!H17+'FTE M'!H17+'FTE N'!H17+'FTE S'!H17</f>
        <v>0</v>
      </c>
      <c r="I17" s="110">
        <f>'FTE Gwd. Comp'!I17+'FTE E1'!I17+'FTE L1'!I17+'FTE M'!I17+'FTE N'!I17+'FTE S'!I17</f>
        <v>0</v>
      </c>
      <c r="J17" s="110">
        <f>'FTE Gwd. Comp'!J17+'FTE E1'!J17+'FTE L1'!J17+'FTE M'!J17+'FTE N'!J17+'FTE S'!J17</f>
        <v>0</v>
      </c>
      <c r="K17" s="110">
        <f>'FTE Gwd. Comp'!K17+'FTE E1'!K17+'FTE L1'!K17+'FTE M'!K17+'FTE N'!K17+'FTE S'!K17</f>
        <v>0</v>
      </c>
      <c r="L17" s="110">
        <f>'FTE Gwd. Comp'!L17+'FTE E1'!L17+'FTE L1'!L17+'FTE M'!L17+'FTE N'!L17+'FTE S'!L17</f>
        <v>0</v>
      </c>
      <c r="M17" s="110">
        <f>'FTE Gwd. Comp'!M17+'FTE E1'!M17+'FTE L1'!M17+'FTE M'!M17+'FTE N'!M17+'FTE S'!M17</f>
        <v>0</v>
      </c>
      <c r="N17" s="110">
        <f>'FTE Gwd. Comp'!N17+'FTE E1'!N17+'FTE L1'!N17+'FTE M'!N17+'FTE N'!N17+'FTE S'!N17</f>
        <v>0</v>
      </c>
    </row>
    <row r="18" spans="1:14" x14ac:dyDescent="0.25">
      <c r="A18" s="112" t="s">
        <v>106</v>
      </c>
      <c r="B18" s="113">
        <f>'FTE Gwd. Comp'!B18+'FTE E1'!B18+'FTE L1'!B18+'FTE M'!B18+'FTE N'!B18+'FTE S'!B18</f>
        <v>11102</v>
      </c>
      <c r="C18" s="110">
        <f>'FTE Gwd. Comp'!C18+'FTE E1'!C18+'FTE L1'!C18+'FTE M'!C18+'FTE N'!C18+'FTE S'!C18</f>
        <v>0</v>
      </c>
      <c r="D18" s="110">
        <f>'FTE Gwd. Comp'!D18+'FTE E1'!D18+'FTE L1'!D18+'FTE M'!D18+'FTE N'!D18+'FTE S'!D18</f>
        <v>0</v>
      </c>
      <c r="E18" s="110">
        <f>'FTE Gwd. Comp'!E18+'FTE E1'!E18+'FTE L1'!E18+'FTE M'!E18+'FTE N'!E18+'FTE S'!E18</f>
        <v>0</v>
      </c>
      <c r="F18" s="110">
        <f>'FTE Gwd. Comp'!F18+'FTE E1'!F18+'FTE L1'!F18+'FTE M'!F18+'FTE N'!F18+'FTE S'!F18</f>
        <v>0</v>
      </c>
      <c r="G18" s="110">
        <f>'FTE Gwd. Comp'!G18+'FTE E1'!G18+'FTE L1'!G18+'FTE M'!G18+'FTE N'!G18+'FTE S'!G18</f>
        <v>0</v>
      </c>
      <c r="H18" s="110">
        <f>'FTE Gwd. Comp'!H18+'FTE E1'!H18+'FTE L1'!H18+'FTE M'!H18+'FTE N'!H18+'FTE S'!H18</f>
        <v>586.88888888888891</v>
      </c>
      <c r="I18" s="110">
        <f>'FTE Gwd. Comp'!I18+'FTE E1'!I18+'FTE L1'!I18+'FTE M'!I18+'FTE N'!I18+'FTE S'!I18</f>
        <v>0</v>
      </c>
      <c r="J18" s="110">
        <f>'FTE Gwd. Comp'!J18+'FTE E1'!J18+'FTE L1'!J18+'FTE M'!J18+'FTE N'!J18+'FTE S'!J18</f>
        <v>388.57142857142856</v>
      </c>
      <c r="K18" s="110">
        <f>'FTE Gwd. Comp'!K18+'FTE E1'!K18+'FTE L1'!K18+'FTE M'!K18+'FTE N'!K18+'FTE S'!K18</f>
        <v>0</v>
      </c>
      <c r="L18" s="110">
        <f>'FTE Gwd. Comp'!L18+'FTE E1'!L18+'FTE L1'!L18+'FTE M'!L18+'FTE N'!L18+'FTE S'!L18</f>
        <v>0</v>
      </c>
      <c r="M18" s="110">
        <f>'FTE Gwd. Comp'!M18+'FTE E1'!M18+'FTE L1'!M18+'FTE M'!M18+'FTE N'!M18+'FTE S'!M18</f>
        <v>7650.5656565656564</v>
      </c>
      <c r="N18" s="110">
        <f>'FTE Gwd. Comp'!N18+'FTE E1'!N18+'FTE L1'!N18+'FTE M'!N18+'FTE N'!N18+'FTE S'!N18</f>
        <v>2475.9740259740261</v>
      </c>
    </row>
    <row r="19" spans="1:14" x14ac:dyDescent="0.25">
      <c r="A19" s="112" t="s">
        <v>97</v>
      </c>
      <c r="B19" s="113">
        <f>'FTE Gwd. Comp'!B19+'FTE E1'!B19+'FTE L1'!B19+'FTE M'!B19+'FTE N'!B19+'FTE S'!B19</f>
        <v>15748</v>
      </c>
      <c r="C19" s="110">
        <f>'FTE Gwd. Comp'!C19+'FTE E1'!C19+'FTE L1'!C19+'FTE M'!C19+'FTE N'!C19+'FTE S'!C19</f>
        <v>0</v>
      </c>
      <c r="D19" s="110">
        <f>'FTE Gwd. Comp'!D19+'FTE E1'!D19+'FTE L1'!D19+'FTE M'!D19+'FTE N'!D19+'FTE S'!D19</f>
        <v>0</v>
      </c>
      <c r="E19" s="110">
        <f>'FTE Gwd. Comp'!E19+'FTE E1'!E19+'FTE L1'!E19+'FTE M'!E19+'FTE N'!E19+'FTE S'!E19</f>
        <v>0</v>
      </c>
      <c r="F19" s="110">
        <f>'FTE Gwd. Comp'!F19+'FTE E1'!F19+'FTE L1'!F19+'FTE M'!F19+'FTE N'!F19+'FTE S'!F19</f>
        <v>0</v>
      </c>
      <c r="G19" s="110">
        <f>'FTE Gwd. Comp'!G19+'FTE E1'!G19+'FTE L1'!G19+'FTE M'!G19+'FTE N'!G19+'FTE S'!G19</f>
        <v>0</v>
      </c>
      <c r="H19" s="110">
        <f>'FTE Gwd. Comp'!H19+'FTE E1'!H19+'FTE L1'!H19+'FTE M'!H19+'FTE N'!H19+'FTE S'!H19</f>
        <v>0</v>
      </c>
      <c r="I19" s="110">
        <f>'FTE Gwd. Comp'!I19+'FTE E1'!I19+'FTE L1'!I19+'FTE M'!I19+'FTE N'!I19+'FTE S'!I19</f>
        <v>0</v>
      </c>
      <c r="J19" s="110">
        <f>'FTE Gwd. Comp'!J19+'FTE E1'!J19+'FTE L1'!J19+'FTE M'!J19+'FTE N'!J19+'FTE S'!J19</f>
        <v>1167.1428571428573</v>
      </c>
      <c r="K19" s="110">
        <f>'FTE Gwd. Comp'!K19+'FTE E1'!K19+'FTE L1'!K19+'FTE M'!K19+'FTE N'!K19+'FTE S'!K19</f>
        <v>0</v>
      </c>
      <c r="L19" s="110">
        <f>'FTE Gwd. Comp'!L19+'FTE E1'!L19+'FTE L1'!L19+'FTE M'!L19+'FTE N'!L19+'FTE S'!L19</f>
        <v>0</v>
      </c>
      <c r="M19" s="110">
        <f>'FTE Gwd. Comp'!M19+'FTE E1'!M19+'FTE L1'!M19+'FTE M'!M19+'FTE N'!M19+'FTE S'!M19</f>
        <v>8195.2727272727279</v>
      </c>
      <c r="N19" s="110">
        <f>'FTE Gwd. Comp'!N19+'FTE E1'!N19+'FTE L1'!N19+'FTE M'!N19+'FTE N'!N19+'FTE S'!N19</f>
        <v>6385.5844155844152</v>
      </c>
    </row>
    <row r="20" spans="1:14" x14ac:dyDescent="0.25">
      <c r="A20" s="112" t="s">
        <v>107</v>
      </c>
      <c r="B20" s="113">
        <f>'FTE Gwd. Comp'!B20+'FTE E1'!B20+'FTE L1'!B20+'FTE M'!B20+'FTE N'!B20+'FTE S'!B20</f>
        <v>1300</v>
      </c>
      <c r="C20" s="110">
        <f>'FTE Gwd. Comp'!C20+'FTE E1'!C20+'FTE L1'!C20+'FTE M'!C20+'FTE N'!C20+'FTE S'!C20</f>
        <v>0</v>
      </c>
      <c r="D20" s="110">
        <f>'FTE Gwd. Comp'!D20+'FTE E1'!D20+'FTE L1'!D20+'FTE M'!D20+'FTE N'!D20+'FTE S'!D20</f>
        <v>0</v>
      </c>
      <c r="E20" s="110">
        <f>'FTE Gwd. Comp'!E20+'FTE E1'!E20+'FTE L1'!E20+'FTE M'!E20+'FTE N'!E20+'FTE S'!E20</f>
        <v>0</v>
      </c>
      <c r="F20" s="110">
        <f>'FTE Gwd. Comp'!F20+'FTE E1'!F20+'FTE L1'!F20+'FTE M'!F20+'FTE N'!F20+'FTE S'!F20</f>
        <v>0</v>
      </c>
      <c r="G20" s="110">
        <f>'FTE Gwd. Comp'!G20+'FTE E1'!G20+'FTE L1'!G20+'FTE M'!G20+'FTE N'!G20+'FTE S'!G20</f>
        <v>0</v>
      </c>
      <c r="H20" s="110">
        <f>'FTE Gwd. Comp'!H20+'FTE E1'!H20+'FTE L1'!H20+'FTE M'!H20+'FTE N'!H20+'FTE S'!H20</f>
        <v>50</v>
      </c>
      <c r="I20" s="110">
        <f>'FTE Gwd. Comp'!I20+'FTE E1'!I20+'FTE L1'!I20+'FTE M'!I20+'FTE N'!I20+'FTE S'!I20</f>
        <v>0</v>
      </c>
      <c r="J20" s="110">
        <f>'FTE Gwd. Comp'!J20+'FTE E1'!J20+'FTE L1'!J20+'FTE M'!J20+'FTE N'!J20+'FTE S'!J20</f>
        <v>25</v>
      </c>
      <c r="K20" s="110">
        <f>'FTE Gwd. Comp'!K20+'FTE E1'!K20+'FTE L1'!K20+'FTE M'!K20+'FTE N'!K20+'FTE S'!K20</f>
        <v>0</v>
      </c>
      <c r="L20" s="110">
        <f>'FTE Gwd. Comp'!L20+'FTE E1'!L20+'FTE L1'!L20+'FTE M'!L20+'FTE N'!L20+'FTE S'!L20</f>
        <v>25</v>
      </c>
      <c r="M20" s="110">
        <f>'FTE Gwd. Comp'!M20+'FTE E1'!M20+'FTE L1'!M20+'FTE M'!M20+'FTE N'!M20+'FTE S'!M20</f>
        <v>836.36363636363626</v>
      </c>
      <c r="N20" s="110">
        <f>'FTE Gwd. Comp'!N20+'FTE E1'!N20+'FTE L1'!N20+'FTE M'!N20+'FTE N'!N20+'FTE S'!N20</f>
        <v>363.63636363636363</v>
      </c>
    </row>
    <row r="21" spans="1:14" x14ac:dyDescent="0.25">
      <c r="A21" s="112" t="s">
        <v>99</v>
      </c>
      <c r="B21" s="113">
        <f>'FTE Gwd. Comp'!B21+'FTE E1'!B21+'FTE L1'!B21+'FTE M'!B21+'FTE N'!B21+'FTE S'!B21</f>
        <v>5200</v>
      </c>
      <c r="C21" s="110">
        <f>'FTE Gwd. Comp'!C21+'FTE E1'!C21+'FTE L1'!C21+'FTE M'!C21+'FTE N'!C21+'FTE S'!C21</f>
        <v>1592.6752120515862</v>
      </c>
      <c r="D21" s="110">
        <f>'FTE Gwd. Comp'!D21+'FTE E1'!D21+'FTE L1'!D21+'FTE M'!D21+'FTE N'!D21+'FTE S'!D21</f>
        <v>167.63005780346825</v>
      </c>
      <c r="E21" s="110">
        <f>'FTE Gwd. Comp'!E21+'FTE E1'!E21+'FTE L1'!E21+'FTE M'!E21+'FTE N'!E21+'FTE S'!E21</f>
        <v>137.61507171911796</v>
      </c>
      <c r="F21" s="110">
        <f>'FTE Gwd. Comp'!F21+'FTE E1'!F21+'FTE L1'!F21+'FTE M'!F21+'FTE N'!F21+'FTE S'!F21</f>
        <v>83.815028901734124</v>
      </c>
      <c r="G21" s="110">
        <f>'FTE Gwd. Comp'!G21+'FTE E1'!G21+'FTE L1'!G21+'FTE M'!G21+'FTE N'!G21+'FTE S'!G21</f>
        <v>238.05259301473586</v>
      </c>
      <c r="H21" s="110">
        <f>'FTE Gwd. Comp'!H21+'FTE E1'!H21+'FTE L1'!H21+'FTE M'!H21+'FTE N'!H21+'FTE S'!H21</f>
        <v>167.63005780346825</v>
      </c>
      <c r="I21" s="110">
        <f>'FTE Gwd. Comp'!I21+'FTE E1'!I21+'FTE L1'!I21+'FTE M'!I21+'FTE N'!I21+'FTE S'!I21</f>
        <v>0</v>
      </c>
      <c r="J21" s="110">
        <f>'FTE Gwd. Comp'!J21+'FTE E1'!J21+'FTE L1'!J21+'FTE M'!J21+'FTE N'!J21+'FTE S'!J21</f>
        <v>147.6582121717675</v>
      </c>
      <c r="K21" s="110">
        <f>'FTE Gwd. Comp'!K21+'FTE E1'!K21+'FTE L1'!K21+'FTE M'!K21+'FTE N'!K21+'FTE S'!K21</f>
        <v>16.763005780346823</v>
      </c>
      <c r="L21" s="110">
        <f>'FTE Gwd. Comp'!L21+'FTE E1'!L21+'FTE L1'!L21+'FTE M'!L21+'FTE N'!L21+'FTE S'!L21</f>
        <v>16.763005780346823</v>
      </c>
      <c r="M21" s="110">
        <f>'FTE Gwd. Comp'!M21+'FTE E1'!M21+'FTE L1'!M21+'FTE M'!M21+'FTE N'!M21+'FTE S'!M21</f>
        <v>1999.5466483335897</v>
      </c>
      <c r="N21" s="110">
        <f>'FTE Gwd. Comp'!N21+'FTE E1'!N21+'FTE L1'!N21+'FTE M'!N21+'FTE N'!N21+'FTE S'!N21</f>
        <v>631.85110663983903</v>
      </c>
    </row>
    <row r="22" spans="1:14" x14ac:dyDescent="0.25">
      <c r="A22" s="114" t="s">
        <v>76</v>
      </c>
      <c r="B22" s="113">
        <f>'FTE Gwd. Comp'!B22+'FTE E1'!B22+'FTE L1'!B22+'FTE M'!B22+'FTE N'!B22+'FTE S'!B22</f>
        <v>14000</v>
      </c>
      <c r="C22" s="110">
        <f>'FTE Gwd. Comp'!C22+'FTE E1'!C22+'FTE L1'!C22+'FTE M'!C22+'FTE N'!C22+'FTE S'!C22</f>
        <v>6561.553498917282</v>
      </c>
      <c r="D22" s="110">
        <f>'FTE Gwd. Comp'!D22+'FTE E1'!D22+'FTE L1'!D22+'FTE M'!D22+'FTE N'!D22+'FTE S'!D22</f>
        <v>289.0173410404625</v>
      </c>
      <c r="E22" s="110">
        <f>'FTE Gwd. Comp'!E22+'FTE E1'!E22+'FTE L1'!E22+'FTE M'!E22+'FTE N'!E22+'FTE S'!E22</f>
        <v>469.70670092057378</v>
      </c>
      <c r="F22" s="110">
        <f>'FTE Gwd. Comp'!F22+'FTE E1'!F22+'FTE L1'!F22+'FTE M'!F22+'FTE N'!F22+'FTE S'!F22</f>
        <v>144.50867052023125</v>
      </c>
      <c r="G22" s="110">
        <f>'FTE Gwd. Comp'!G22+'FTE E1'!G22+'FTE L1'!G22+'FTE M'!G22+'FTE N'!G22+'FTE S'!G22</f>
        <v>1108.6894721880035</v>
      </c>
      <c r="H22" s="110">
        <f>'FTE Gwd. Comp'!H22+'FTE E1'!H22+'FTE L1'!H22+'FTE M'!H22+'FTE N'!H22+'FTE S'!H22</f>
        <v>289.0173410404625</v>
      </c>
      <c r="I22" s="110">
        <f>'FTE Gwd. Comp'!I22+'FTE E1'!I22+'FTE L1'!I22+'FTE M'!I22+'FTE N'!I22+'FTE S'!I22</f>
        <v>0</v>
      </c>
      <c r="J22" s="110">
        <f>'FTE Gwd. Comp'!J22+'FTE E1'!J22+'FTE L1'!J22+'FTE M'!J22+'FTE N'!J22+'FTE S'!J22</f>
        <v>287.91882947099475</v>
      </c>
      <c r="K22" s="110">
        <f>'FTE Gwd. Comp'!K22+'FTE E1'!K22+'FTE L1'!K22+'FTE M'!K22+'FTE N'!K22+'FTE S'!K22</f>
        <v>28.901734104046248</v>
      </c>
      <c r="L22" s="110">
        <f>'FTE Gwd. Comp'!L22+'FTE E1'!L22+'FTE L1'!L22+'FTE M'!L22+'FTE N'!L22+'FTE S'!L22</f>
        <v>28.901734104046248</v>
      </c>
      <c r="M22" s="110">
        <f>'FTE Gwd. Comp'!M22+'FTE E1'!M22+'FTE L1'!M22+'FTE M'!M22+'FTE N'!M22+'FTE S'!M22</f>
        <v>4791.7846776938977</v>
      </c>
      <c r="N22" s="110">
        <f>'FTE Gwd. Comp'!N22+'FTE E1'!N22+'FTE L1'!N22+'FTE M'!N22+'FTE N'!N22+'FTE S'!N22</f>
        <v>0</v>
      </c>
    </row>
    <row r="23" spans="1:14" x14ac:dyDescent="0.25">
      <c r="A23" s="111" t="s">
        <v>77</v>
      </c>
      <c r="B23" s="109">
        <f>'FTE Gwd. Comp'!B23+'FTE E1'!B23+'FTE L1'!B23+'FTE M'!B23+'FTE N'!B23+'FTE S'!B23</f>
        <v>2500</v>
      </c>
      <c r="C23" s="110">
        <f>'FTE Gwd. Comp'!C23+'FTE E1'!C23+'FTE L1'!C23+'FTE M'!C23+'FTE N'!C23+'FTE S'!C23</f>
        <v>1074.9093640214649</v>
      </c>
      <c r="D23" s="110">
        <f>'FTE Gwd. Comp'!D23+'FTE E1'!D23+'FTE L1'!D23+'FTE M'!D23+'FTE N'!D23+'FTE S'!D23</f>
        <v>57.803468208092497</v>
      </c>
      <c r="E23" s="110">
        <f>'FTE Gwd. Comp'!E23+'FTE E1'!E23+'FTE L1'!E23+'FTE M'!E23+'FTE N'!E23+'FTE S'!E23</f>
        <v>108.75615499892957</v>
      </c>
      <c r="F23" s="110">
        <f>'FTE Gwd. Comp'!F23+'FTE E1'!F23+'FTE L1'!F23+'FTE M'!F23+'FTE N'!F23+'FTE S'!F23</f>
        <v>28.901734104046248</v>
      </c>
      <c r="G23" s="110">
        <f>'FTE Gwd. Comp'!G23+'FTE E1'!G23+'FTE L1'!G23+'FTE M'!G23+'FTE N'!G23+'FTE S'!G23</f>
        <v>139.7706813228466</v>
      </c>
      <c r="H23" s="110">
        <f>'FTE Gwd. Comp'!H23+'FTE E1'!H23+'FTE L1'!H23+'FTE M'!H23+'FTE N'!H23+'FTE S'!H23</f>
        <v>57.803468208092497</v>
      </c>
      <c r="I23" s="110">
        <f>'FTE Gwd. Comp'!I23+'FTE E1'!I23+'FTE L1'!I23+'FTE M'!I23+'FTE N'!I23+'FTE S'!I23</f>
        <v>0</v>
      </c>
      <c r="J23" s="110">
        <f>'FTE Gwd. Comp'!J23+'FTE E1'!J23+'FTE L1'!J23+'FTE M'!J23+'FTE N'!J23+'FTE S'!J23</f>
        <v>56.794451990130952</v>
      </c>
      <c r="K23" s="110">
        <f>'FTE Gwd. Comp'!K23+'FTE E1'!K23+'FTE L1'!K23+'FTE M'!K23+'FTE N'!K23+'FTE S'!K23</f>
        <v>5.7803468208092497</v>
      </c>
      <c r="L23" s="110">
        <f>'FTE Gwd. Comp'!L23+'FTE E1'!L23+'FTE L1'!L23+'FTE M'!L23+'FTE N'!L23+'FTE S'!L23</f>
        <v>5.7803468208092497</v>
      </c>
      <c r="M23" s="110">
        <f>'FTE Gwd. Comp'!M23+'FTE E1'!M23+'FTE L1'!M23+'FTE M'!M23+'FTE N'!M23+'FTE S'!M23</f>
        <v>963.6999835047784</v>
      </c>
      <c r="N23" s="110">
        <f>'FTE Gwd. Comp'!N23+'FTE E1'!N23+'FTE L1'!N23+'FTE M'!N23+'FTE N'!N23+'FTE S'!N23</f>
        <v>0</v>
      </c>
    </row>
    <row r="24" spans="1:14" x14ac:dyDescent="0.25">
      <c r="A24" s="111" t="s">
        <v>78</v>
      </c>
      <c r="B24" s="109">
        <f>'FTE Gwd. Comp'!B24+'FTE E1'!B24+'FTE L1'!B24+'FTE M'!B24+'FTE N'!B24+'FTE S'!B24</f>
        <v>0</v>
      </c>
      <c r="C24" s="110">
        <f>'FTE Gwd. Comp'!C24+'FTE E1'!C24+'FTE L1'!C24+'FTE M'!C24+'FTE N'!C24+'FTE S'!C24</f>
        <v>0</v>
      </c>
      <c r="D24" s="110">
        <f>'FTE Gwd. Comp'!D24+'FTE E1'!D24+'FTE L1'!D24+'FTE M'!D24+'FTE N'!D24+'FTE S'!D24</f>
        <v>0</v>
      </c>
      <c r="E24" s="110">
        <f>'FTE Gwd. Comp'!E24+'FTE E1'!E24+'FTE L1'!E24+'FTE M'!E24+'FTE N'!E24+'FTE S'!E24</f>
        <v>0</v>
      </c>
      <c r="F24" s="110">
        <f>'FTE Gwd. Comp'!F24+'FTE E1'!F24+'FTE L1'!F24+'FTE M'!F24+'FTE N'!F24+'FTE S'!F24</f>
        <v>0</v>
      </c>
      <c r="G24" s="110">
        <f>'FTE Gwd. Comp'!G24+'FTE E1'!G24+'FTE L1'!G24+'FTE M'!G24+'FTE N'!G24+'FTE S'!G24</f>
        <v>0</v>
      </c>
      <c r="H24" s="110">
        <f>'FTE Gwd. Comp'!H24+'FTE E1'!H24+'FTE L1'!H24+'FTE M'!H24+'FTE N'!H24+'FTE S'!H24</f>
        <v>0</v>
      </c>
      <c r="I24" s="110">
        <f>'FTE Gwd. Comp'!I24+'FTE E1'!I24+'FTE L1'!I24+'FTE M'!I24+'FTE N'!I24+'FTE S'!I24</f>
        <v>0</v>
      </c>
      <c r="J24" s="110">
        <f>'FTE Gwd. Comp'!J24+'FTE E1'!J24+'FTE L1'!J24+'FTE M'!J24+'FTE N'!J24+'FTE S'!J24</f>
        <v>0</v>
      </c>
      <c r="K24" s="110">
        <f>'FTE Gwd. Comp'!K24+'FTE E1'!K24+'FTE L1'!K24+'FTE M'!K24+'FTE N'!K24+'FTE S'!K24</f>
        <v>0</v>
      </c>
      <c r="L24" s="110">
        <f>'FTE Gwd. Comp'!L24+'FTE E1'!L24+'FTE L1'!L24+'FTE M'!L24+'FTE N'!L24+'FTE S'!L24</f>
        <v>0</v>
      </c>
      <c r="M24" s="110">
        <f>'FTE Gwd. Comp'!M24+'FTE E1'!M24+'FTE L1'!M24+'FTE M'!M24+'FTE N'!M24+'FTE S'!M24</f>
        <v>0</v>
      </c>
      <c r="N24" s="110">
        <f>'FTE Gwd. Comp'!N24+'FTE E1'!N24+'FTE L1'!N24+'FTE M'!N24+'FTE N'!N24+'FTE S'!N24</f>
        <v>0</v>
      </c>
    </row>
    <row r="25" spans="1:14" x14ac:dyDescent="0.25">
      <c r="A25" s="111" t="s">
        <v>79</v>
      </c>
      <c r="B25" s="109">
        <f>'FTE Gwd. Comp'!B25+'FTE E1'!B25+'FTE L1'!B25+'FTE M'!B25+'FTE N'!B25+'FTE S'!B25</f>
        <v>500</v>
      </c>
      <c r="C25" s="110">
        <f>'FTE Gwd. Comp'!C25+'FTE E1'!C25+'FTE L1'!C25+'FTE M'!C25+'FTE N'!C25+'FTE S'!C25</f>
        <v>0</v>
      </c>
      <c r="D25" s="110">
        <f>'FTE Gwd. Comp'!D25+'FTE E1'!D25+'FTE L1'!D25+'FTE M'!D25+'FTE N'!D25+'FTE S'!D25</f>
        <v>0</v>
      </c>
      <c r="E25" s="110">
        <f>'FTE Gwd. Comp'!E25+'FTE E1'!E25+'FTE L1'!E25+'FTE M'!E25+'FTE N'!E25+'FTE S'!E25</f>
        <v>0</v>
      </c>
      <c r="F25" s="110">
        <f>'FTE Gwd. Comp'!F25+'FTE E1'!F25+'FTE L1'!F25+'FTE M'!F25+'FTE N'!F25+'FTE S'!F25</f>
        <v>0</v>
      </c>
      <c r="G25" s="110">
        <f>'FTE Gwd. Comp'!G25+'FTE E1'!G25+'FTE L1'!G25+'FTE M'!G25+'FTE N'!G25+'FTE S'!G25</f>
        <v>0</v>
      </c>
      <c r="H25" s="110">
        <f>'FTE Gwd. Comp'!H25+'FTE E1'!H25+'FTE L1'!H25+'FTE M'!H25+'FTE N'!H25+'FTE S'!H25</f>
        <v>0</v>
      </c>
      <c r="I25" s="110">
        <f>'FTE Gwd. Comp'!I25+'FTE E1'!I25+'FTE L1'!I25+'FTE M'!I25+'FTE N'!I25+'FTE S'!I25</f>
        <v>0</v>
      </c>
      <c r="J25" s="110">
        <f>'FTE Gwd. Comp'!J25+'FTE E1'!J25+'FTE L1'!J25+'FTE M'!J25+'FTE N'!J25+'FTE S'!J25</f>
        <v>71.428571428571431</v>
      </c>
      <c r="K25" s="110">
        <f>'FTE Gwd. Comp'!K25+'FTE E1'!K25+'FTE L1'!K25+'FTE M'!K25+'FTE N'!K25+'FTE S'!K25</f>
        <v>0</v>
      </c>
      <c r="L25" s="110">
        <f>'FTE Gwd. Comp'!L25+'FTE E1'!L25+'FTE L1'!L25+'FTE M'!L25+'FTE N'!L25+'FTE S'!L25</f>
        <v>0</v>
      </c>
      <c r="M25" s="110">
        <f>'FTE Gwd. Comp'!M25+'FTE E1'!M25+'FTE L1'!M25+'FTE M'!M25+'FTE N'!M25+'FTE S'!M25</f>
        <v>250.00000000000003</v>
      </c>
      <c r="N25" s="110">
        <f>'FTE Gwd. Comp'!N25+'FTE E1'!N25+'FTE L1'!N25+'FTE M'!N25+'FTE N'!N25+'FTE S'!N25</f>
        <v>178.57142857142858</v>
      </c>
    </row>
    <row r="26" spans="1:14" x14ac:dyDescent="0.25">
      <c r="A26" s="111" t="s">
        <v>80</v>
      </c>
      <c r="B26" s="109">
        <f>'FTE Gwd. Comp'!B26+'FTE E1'!B26+'FTE L1'!B26+'FTE M'!B26+'FTE N'!B26+'FTE S'!B26</f>
        <v>0</v>
      </c>
      <c r="C26" s="110">
        <f>'FTE Gwd. Comp'!C26+'FTE E1'!C26+'FTE L1'!C26+'FTE M'!C26+'FTE N'!C26+'FTE S'!C26</f>
        <v>0</v>
      </c>
      <c r="D26" s="110">
        <f>'FTE Gwd. Comp'!D26+'FTE E1'!D26+'FTE L1'!D26+'FTE M'!D26+'FTE N'!D26+'FTE S'!D26</f>
        <v>0</v>
      </c>
      <c r="E26" s="110">
        <f>'FTE Gwd. Comp'!E26+'FTE E1'!E26+'FTE L1'!E26+'FTE M'!E26+'FTE N'!E26+'FTE S'!E26</f>
        <v>0</v>
      </c>
      <c r="F26" s="110">
        <f>'FTE Gwd. Comp'!F26+'FTE E1'!F26+'FTE L1'!F26+'FTE M'!F26+'FTE N'!F26+'FTE S'!F26</f>
        <v>0</v>
      </c>
      <c r="G26" s="110">
        <f>'FTE Gwd. Comp'!G26+'FTE E1'!G26+'FTE L1'!G26+'FTE M'!G26+'FTE N'!G26+'FTE S'!G26</f>
        <v>0</v>
      </c>
      <c r="H26" s="110">
        <f>'FTE Gwd. Comp'!H26+'FTE E1'!H26+'FTE L1'!H26+'FTE M'!H26+'FTE N'!H26+'FTE S'!H26</f>
        <v>0</v>
      </c>
      <c r="I26" s="110">
        <f>'FTE Gwd. Comp'!I26+'FTE E1'!I26+'FTE L1'!I26+'FTE M'!I26+'FTE N'!I26+'FTE S'!I26</f>
        <v>0</v>
      </c>
      <c r="J26" s="110">
        <f>'FTE Gwd. Comp'!J26+'FTE E1'!J26+'FTE L1'!J26+'FTE M'!J26+'FTE N'!J26+'FTE S'!J26</f>
        <v>0</v>
      </c>
      <c r="K26" s="110">
        <f>'FTE Gwd. Comp'!K26+'FTE E1'!K26+'FTE L1'!K26+'FTE M'!K26+'FTE N'!K26+'FTE S'!K26</f>
        <v>0</v>
      </c>
      <c r="L26" s="110">
        <f>'FTE Gwd. Comp'!L26+'FTE E1'!L26+'FTE L1'!L26+'FTE M'!L26+'FTE N'!L26+'FTE S'!L26</f>
        <v>0</v>
      </c>
      <c r="M26" s="110">
        <f>'FTE Gwd. Comp'!M26+'FTE E1'!M26+'FTE L1'!M26+'FTE M'!M26+'FTE N'!M26+'FTE S'!M26</f>
        <v>0</v>
      </c>
      <c r="N26" s="110">
        <f>'FTE Gwd. Comp'!N26+'FTE E1'!N26+'FTE L1'!N26+'FTE M'!N26+'FTE N'!N26+'FTE S'!N26</f>
        <v>0</v>
      </c>
    </row>
    <row r="27" spans="1:14" x14ac:dyDescent="0.25">
      <c r="A27" s="111" t="s">
        <v>81</v>
      </c>
      <c r="B27" s="109">
        <f>'FTE Gwd. Comp'!B27+'FTE E1'!B27+'FTE L1'!B27+'FTE M'!B27+'FTE N'!B27+'FTE S'!B27</f>
        <v>0</v>
      </c>
      <c r="C27" s="110">
        <f>'FTE Gwd. Comp'!C27+'FTE E1'!C27+'FTE L1'!C27+'FTE M'!C27+'FTE N'!C27+'FTE S'!C27</f>
        <v>0</v>
      </c>
      <c r="D27" s="110">
        <f>'FTE Gwd. Comp'!D27+'FTE E1'!D27+'FTE L1'!D27+'FTE M'!D27+'FTE N'!D27+'FTE S'!D27</f>
        <v>0</v>
      </c>
      <c r="E27" s="110">
        <f>'FTE Gwd. Comp'!E27+'FTE E1'!E27+'FTE L1'!E27+'FTE M'!E27+'FTE N'!E27+'FTE S'!E27</f>
        <v>0</v>
      </c>
      <c r="F27" s="110">
        <f>'FTE Gwd. Comp'!F27+'FTE E1'!F27+'FTE L1'!F27+'FTE M'!F27+'FTE N'!F27+'FTE S'!F27</f>
        <v>0</v>
      </c>
      <c r="G27" s="110">
        <f>'FTE Gwd. Comp'!G27+'FTE E1'!G27+'FTE L1'!G27+'FTE M'!G27+'FTE N'!G27+'FTE S'!G27</f>
        <v>0</v>
      </c>
      <c r="H27" s="110">
        <f>'FTE Gwd. Comp'!H27+'FTE E1'!H27+'FTE L1'!H27+'FTE M'!H27+'FTE N'!H27+'FTE S'!H27</f>
        <v>0</v>
      </c>
      <c r="I27" s="110">
        <f>'FTE Gwd. Comp'!I27+'FTE E1'!I27+'FTE L1'!I27+'FTE M'!I27+'FTE N'!I27+'FTE S'!I27</f>
        <v>0</v>
      </c>
      <c r="J27" s="110">
        <f>'FTE Gwd. Comp'!J27+'FTE E1'!J27+'FTE L1'!J27+'FTE M'!J27+'FTE N'!J27+'FTE S'!J27</f>
        <v>0</v>
      </c>
      <c r="K27" s="110">
        <f>'FTE Gwd. Comp'!K27+'FTE E1'!K27+'FTE L1'!K27+'FTE M'!K27+'FTE N'!K27+'FTE S'!K27</f>
        <v>0</v>
      </c>
      <c r="L27" s="110">
        <f>'FTE Gwd. Comp'!L27+'FTE E1'!L27+'FTE L1'!L27+'FTE M'!L27+'FTE N'!L27+'FTE S'!L27</f>
        <v>0</v>
      </c>
      <c r="M27" s="110">
        <f>'FTE Gwd. Comp'!M27+'FTE E1'!M27+'FTE L1'!M27+'FTE M'!M27+'FTE N'!M27+'FTE S'!M27</f>
        <v>0</v>
      </c>
      <c r="N27" s="110">
        <f>'FTE Gwd. Comp'!N27+'FTE E1'!N27+'FTE L1'!N27+'FTE M'!N27+'FTE N'!N27+'FTE S'!N27</f>
        <v>0</v>
      </c>
    </row>
    <row r="28" spans="1:14" x14ac:dyDescent="0.25">
      <c r="A28" s="111" t="s">
        <v>105</v>
      </c>
      <c r="B28" s="109">
        <f>'FTE Gwd. Comp'!B28+'FTE E1'!B28+'FTE L1'!B28+'FTE M'!B28+'FTE N'!B28+'FTE S'!B28</f>
        <v>0</v>
      </c>
      <c r="C28" s="110">
        <f>'FTE Gwd. Comp'!C28+'FTE E1'!C28+'FTE L1'!C28+'FTE M'!C28+'FTE N'!C28+'FTE S'!C28</f>
        <v>0</v>
      </c>
      <c r="D28" s="110">
        <f>'FTE Gwd. Comp'!D28+'FTE E1'!D28+'FTE L1'!D28+'FTE M'!D28+'FTE N'!D28+'FTE S'!D28</f>
        <v>0</v>
      </c>
      <c r="E28" s="110">
        <f>'FTE Gwd. Comp'!E28+'FTE E1'!E28+'FTE L1'!E28+'FTE M'!E28+'FTE N'!E28+'FTE S'!E28</f>
        <v>0</v>
      </c>
      <c r="F28" s="110">
        <f>'FTE Gwd. Comp'!F28+'FTE E1'!F28+'FTE L1'!F28+'FTE M'!F28+'FTE N'!F28+'FTE S'!F28</f>
        <v>0</v>
      </c>
      <c r="G28" s="110">
        <f>'FTE Gwd. Comp'!G28+'FTE E1'!G28+'FTE L1'!G28+'FTE M'!G28+'FTE N'!G28+'FTE S'!G28</f>
        <v>0</v>
      </c>
      <c r="H28" s="110">
        <f>'FTE Gwd. Comp'!H28+'FTE E1'!H28+'FTE L1'!H28+'FTE M'!H28+'FTE N'!H28+'FTE S'!H28</f>
        <v>0</v>
      </c>
      <c r="I28" s="110">
        <f>'FTE Gwd. Comp'!I28+'FTE E1'!I28+'FTE L1'!I28+'FTE M'!I28+'FTE N'!I28+'FTE S'!I28</f>
        <v>0</v>
      </c>
      <c r="J28" s="110">
        <f>'FTE Gwd. Comp'!J28+'FTE E1'!J28+'FTE L1'!J28+'FTE M'!J28+'FTE N'!J28+'FTE S'!J28</f>
        <v>0</v>
      </c>
      <c r="K28" s="110">
        <f>'FTE Gwd. Comp'!K28+'FTE E1'!K28+'FTE L1'!K28+'FTE M'!K28+'FTE N'!K28+'FTE S'!K28</f>
        <v>0</v>
      </c>
      <c r="L28" s="110">
        <f>'FTE Gwd. Comp'!L28+'FTE E1'!L28+'FTE L1'!L28+'FTE M'!L28+'FTE N'!L28+'FTE S'!L28</f>
        <v>0</v>
      </c>
      <c r="M28" s="110">
        <f>'FTE Gwd. Comp'!M28+'FTE E1'!M28+'FTE L1'!M28+'FTE M'!M28+'FTE N'!M28+'FTE S'!M28</f>
        <v>0</v>
      </c>
      <c r="N28" s="110">
        <f>'FTE Gwd. Comp'!N28+'FTE E1'!N28+'FTE L1'!N28+'FTE M'!N28+'FTE N'!N28+'FTE S'!N28</f>
        <v>0</v>
      </c>
    </row>
    <row r="29" spans="1:14" x14ac:dyDescent="0.25">
      <c r="A29" s="15" t="s">
        <v>33</v>
      </c>
      <c r="B29" s="5">
        <f>'FTE Gwd. Comp'!B29+'FTE E1'!B29+'FTE L1'!B29+'FTE M'!B29+'FTE N'!B29+'FTE S'!B29</f>
        <v>154186</v>
      </c>
      <c r="C29" s="5">
        <f>'FTE Gwd. Comp'!C29+'FTE E1'!C29+'FTE L1'!C29+'FTE M'!C29+'FTE N'!C29+'FTE S'!C29</f>
        <v>47633.468106560613</v>
      </c>
      <c r="D29" s="5">
        <f>'FTE Gwd. Comp'!D29+'FTE E1'!D29+'FTE L1'!D29+'FTE M'!D29+'FTE N'!D29+'FTE S'!D29</f>
        <v>3007.8612716763009</v>
      </c>
      <c r="E29" s="5">
        <f>'FTE Gwd. Comp'!E29+'FTE E1'!E29+'FTE L1'!E29+'FTE M'!E29+'FTE N'!E29+'FTE S'!E29</f>
        <v>2434.3463926354098</v>
      </c>
      <c r="F29" s="5">
        <f>'FTE Gwd. Comp'!F29+'FTE E1'!F29+'FTE L1'!F29+'FTE M'!F29+'FTE N'!F29+'FTE S'!F29</f>
        <v>1503.9306358381505</v>
      </c>
      <c r="G29" s="5">
        <f>'FTE Gwd. Comp'!G29+'FTE E1'!G29+'FTE L1'!G29+'FTE M'!G29+'FTE N'!G29+'FTE S'!G29</f>
        <v>9332.035827206204</v>
      </c>
      <c r="H29" s="5">
        <f>'FTE Gwd. Comp'!H29+'FTE E1'!H29+'FTE L1'!H29+'FTE M'!H29+'FTE N'!H29+'FTE S'!H29</f>
        <v>3644.7501605651905</v>
      </c>
      <c r="I29" s="5">
        <f>'FTE Gwd. Comp'!I29+'FTE E1'!I29+'FTE L1'!I29+'FTE M'!I29+'FTE N'!I29+'FTE S'!I29</f>
        <v>0</v>
      </c>
      <c r="J29" s="5">
        <f>'FTE Gwd. Comp'!J29+'FTE E1'!J29+'FTE L1'!J29+'FTE M'!J29+'FTE N'!J29+'FTE S'!J29</f>
        <v>4680.9473818459228</v>
      </c>
      <c r="K29" s="5">
        <f>'FTE Gwd. Comp'!K29+'FTE E1'!K29+'FTE L1'!K29+'FTE M'!K29+'FTE N'!K29+'FTE S'!K29</f>
        <v>300.78612716763013</v>
      </c>
      <c r="L29" s="5">
        <f>'FTE Gwd. Comp'!L29+'FTE E1'!L29+'FTE L1'!L29+'FTE M'!L29+'FTE N'!L29+'FTE S'!L29</f>
        <v>325.78612716763013</v>
      </c>
      <c r="M29" s="5">
        <f>'FTE Gwd. Comp'!M29+'FTE E1'!M29+'FTE L1'!M29+'FTE M'!M29+'FTE N'!M29+'FTE S'!M29</f>
        <v>57475.786524303112</v>
      </c>
      <c r="N29" s="5">
        <f>'FTE Gwd. Comp'!N29+'FTE E1'!N29+'FTE L1'!N29+'FTE M'!N29+'FTE N'!N29+'FTE S'!N29</f>
        <v>23846.301445033838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f>'FTE Gwd. Comp'!B31+'FTE E1'!B31+'FTE L1'!B31+'FTE M'!B31+'FTE N'!B31+'FTE S'!B31</f>
        <v>0</v>
      </c>
      <c r="C31" s="4">
        <f>'FTE Gwd. Comp'!C31+'FTE E1'!C31+'FTE L1'!C31+'FTE M'!C31+'FTE N'!C31+'FTE S'!C31</f>
        <v>0</v>
      </c>
      <c r="D31" s="4">
        <f>'FTE Gwd. Comp'!D31+'FTE E1'!D31+'FTE L1'!D31+'FTE M'!D31+'FTE N'!D31+'FTE S'!D31</f>
        <v>0</v>
      </c>
      <c r="E31" s="4">
        <f>'FTE Gwd. Comp'!E31+'FTE E1'!E31+'FTE L1'!E31+'FTE M'!E31+'FTE N'!E31+'FTE S'!E31</f>
        <v>0</v>
      </c>
      <c r="F31" s="4">
        <f>'FTE Gwd. Comp'!F31+'FTE E1'!F31+'FTE L1'!F31+'FTE M'!F31+'FTE N'!F31+'FTE S'!F31</f>
        <v>0</v>
      </c>
      <c r="G31" s="4">
        <f>'FTE Gwd. Comp'!G31+'FTE E1'!G31+'FTE L1'!G31+'FTE M'!G31+'FTE N'!G31+'FTE S'!G31</f>
        <v>0</v>
      </c>
      <c r="H31" s="4">
        <f>'FTE Gwd. Comp'!H31+'FTE E1'!H31+'FTE L1'!H31+'FTE M'!H31+'FTE N'!H31+'FTE S'!H31</f>
        <v>0</v>
      </c>
      <c r="I31" s="4">
        <f>'FTE Gwd. Comp'!I31+'FTE E1'!I31+'FTE L1'!I31+'FTE M'!I31+'FTE N'!I31+'FTE S'!I31</f>
        <v>0</v>
      </c>
      <c r="J31" s="4">
        <f>'FTE Gwd. Comp'!J31+'FTE E1'!J31+'FTE L1'!J31+'FTE M'!J31+'FTE N'!J31+'FTE S'!J31</f>
        <v>0</v>
      </c>
      <c r="K31" s="4">
        <f>'FTE Gwd. Comp'!K31+'FTE E1'!K31+'FTE L1'!K31+'FTE M'!K31+'FTE N'!K31+'FTE S'!K31</f>
        <v>0</v>
      </c>
      <c r="L31" s="4">
        <f>'FTE Gwd. Comp'!L31+'FTE E1'!L31+'FTE L1'!L31+'FTE M'!L31+'FTE N'!L31+'FTE S'!L31</f>
        <v>0</v>
      </c>
      <c r="M31" s="4">
        <f>'FTE Gwd. Comp'!M31+'FTE E1'!M31+'FTE L1'!M31+'FTE M'!M31+'FTE N'!M31+'FTE S'!M31</f>
        <v>0</v>
      </c>
      <c r="N31" s="4">
        <f>'FTE Gwd. Comp'!N31+'FTE E1'!N31+'FTE L1'!N31+'FTE M'!N31+'FTE N'!N31+'FTE S'!N31</f>
        <v>0</v>
      </c>
    </row>
    <row r="32" spans="1:14" x14ac:dyDescent="0.25">
      <c r="A32" s="20" t="s">
        <v>30</v>
      </c>
      <c r="B32" s="18">
        <f>'FTE Gwd. Comp'!B32+'FTE E1'!B32+'FTE L1'!B32+'FTE M'!B32+'FTE N'!B32+'FTE S'!B32</f>
        <v>0</v>
      </c>
      <c r="C32" s="88">
        <f>'FTE Gwd. Comp'!C32+'FTE E1'!C32+'FTE L1'!C32+'FTE M'!C32+'FTE N'!C32+'FTE S'!C32</f>
        <v>0</v>
      </c>
      <c r="D32" s="88">
        <f>'FTE Gwd. Comp'!D32+'FTE E1'!D32+'FTE L1'!D32+'FTE M'!D32+'FTE N'!D32+'FTE S'!D32</f>
        <v>0</v>
      </c>
      <c r="E32" s="88">
        <f>'FTE Gwd. Comp'!E32+'FTE E1'!E32+'FTE L1'!E32+'FTE M'!E32+'FTE N'!E32+'FTE S'!E32</f>
        <v>0</v>
      </c>
      <c r="F32" s="88">
        <f>'FTE Gwd. Comp'!F32+'FTE E1'!F32+'FTE L1'!F32+'FTE M'!F32+'FTE N'!F32+'FTE S'!F32</f>
        <v>0</v>
      </c>
      <c r="G32" s="88">
        <f>'FTE Gwd. Comp'!G32+'FTE E1'!G32+'FTE L1'!G32+'FTE M'!G32+'FTE N'!G32+'FTE S'!G32</f>
        <v>0</v>
      </c>
      <c r="H32" s="88">
        <f>'FTE Gwd. Comp'!H32+'FTE E1'!H32+'FTE L1'!H32+'FTE M'!H32+'FTE N'!H32+'FTE S'!H32</f>
        <v>0</v>
      </c>
      <c r="I32" s="88">
        <f>'FTE Gwd. Comp'!I32+'FTE E1'!I32+'FTE L1'!I32+'FTE M'!I32+'FTE N'!I32+'FTE S'!I32</f>
        <v>0</v>
      </c>
      <c r="J32" s="88">
        <f>'FTE Gwd. Comp'!J32+'FTE E1'!J32+'FTE L1'!J32+'FTE M'!J32+'FTE N'!J32+'FTE S'!J32</f>
        <v>0</v>
      </c>
      <c r="K32" s="88">
        <f>'FTE Gwd. Comp'!K32+'FTE E1'!K32+'FTE L1'!K32+'FTE M'!K32+'FTE N'!K32+'FTE S'!K32</f>
        <v>0</v>
      </c>
      <c r="L32" s="88">
        <f>'FTE Gwd. Comp'!L32+'FTE E1'!L32+'FTE L1'!L32+'FTE M'!L32+'FTE N'!L32+'FTE S'!L32</f>
        <v>0</v>
      </c>
      <c r="M32" s="88">
        <f>'FTE Gwd. Comp'!M32+'FTE E1'!M32+'FTE L1'!M32+'FTE M'!M32+'FTE N'!M32+'FTE S'!M32</f>
        <v>0</v>
      </c>
      <c r="N32" s="88">
        <f>'FTE Gwd. Comp'!N32+'FTE E1'!N32+'FTE L1'!N32+'FTE M'!N32+'FTE N'!N32+'FTE S'!N32</f>
        <v>0</v>
      </c>
    </row>
    <row r="33" spans="1:14" x14ac:dyDescent="0.25">
      <c r="A33" s="16" t="s">
        <v>31</v>
      </c>
      <c r="B33" s="17">
        <f>'FTE Gwd. Comp'!B33+'FTE E1'!B33+'FTE L1'!B33+'FTE M'!B33+'FTE N'!B33+'FTE S'!B33</f>
        <v>0</v>
      </c>
      <c r="C33" s="17">
        <f>'FTE Gwd. Comp'!C33+'FTE E1'!C33+'FTE L1'!C33+'FTE M'!C33+'FTE N'!C33+'FTE S'!C33</f>
        <v>0</v>
      </c>
      <c r="D33" s="17">
        <f>'FTE Gwd. Comp'!D33+'FTE E1'!D33+'FTE L1'!D33+'FTE M'!D33+'FTE N'!D33+'FTE S'!D33</f>
        <v>0</v>
      </c>
      <c r="E33" s="17">
        <f>'FTE Gwd. Comp'!E33+'FTE E1'!E33+'FTE L1'!E33+'FTE M'!E33+'FTE N'!E33+'FTE S'!E33</f>
        <v>0</v>
      </c>
      <c r="F33" s="17">
        <f>'FTE Gwd. Comp'!F33+'FTE E1'!F33+'FTE L1'!F33+'FTE M'!F33+'FTE N'!F33+'FTE S'!F33</f>
        <v>0</v>
      </c>
      <c r="G33" s="17">
        <f>'FTE Gwd. Comp'!G33+'FTE E1'!G33+'FTE L1'!G33+'FTE M'!G33+'FTE N'!G33+'FTE S'!G33</f>
        <v>0</v>
      </c>
      <c r="H33" s="17">
        <f>'FTE Gwd. Comp'!H33+'FTE E1'!H33+'FTE L1'!H33+'FTE M'!H33+'FTE N'!H33+'FTE S'!H33</f>
        <v>0</v>
      </c>
      <c r="I33" s="17">
        <f>'FTE Gwd. Comp'!I33+'FTE E1'!I33+'FTE L1'!I33+'FTE M'!I33+'FTE N'!I33+'FTE S'!I33</f>
        <v>0</v>
      </c>
      <c r="J33" s="17">
        <f>'FTE Gwd. Comp'!J33+'FTE E1'!J33+'FTE L1'!J33+'FTE M'!J33+'FTE N'!J33+'FTE S'!J33</f>
        <v>0</v>
      </c>
      <c r="K33" s="17">
        <f>'FTE Gwd. Comp'!K33+'FTE E1'!K33+'FTE L1'!K33+'FTE M'!K33+'FTE N'!K33+'FTE S'!K33</f>
        <v>0</v>
      </c>
      <c r="L33" s="17">
        <f>'FTE Gwd. Comp'!L33+'FTE E1'!L33+'FTE L1'!L33+'FTE M'!L33+'FTE N'!L33+'FTE S'!L33</f>
        <v>0</v>
      </c>
      <c r="M33" s="17">
        <f>'FTE Gwd. Comp'!M33+'FTE E1'!M33+'FTE L1'!M33+'FTE M'!M33+'FTE N'!M33+'FTE S'!M33</f>
        <v>0</v>
      </c>
      <c r="N33" s="17">
        <f>'FTE Gwd. Comp'!N33+'FTE E1'!N33+'FTE L1'!N33+'FTE M'!N33+'FTE N'!N33+'FTE S'!N33</f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67</v>
      </c>
      <c r="B35" s="98">
        <f>'FTE Gwd. Comp'!B35+'FTE E1'!B35+'FTE L1'!B35+'FTE M'!B35+'FTE N'!B35+'FTE S'!B35</f>
        <v>0</v>
      </c>
      <c r="C35" s="79">
        <f>'FTE Gwd. Comp'!C35+'FTE E1'!C35+'FTE L1'!C35+'FTE M'!C35+'FTE N'!C35+'FTE S'!C35</f>
        <v>0</v>
      </c>
      <c r="D35" s="79">
        <f>'FTE Gwd. Comp'!D35+'FTE E1'!D35+'FTE L1'!D35+'FTE M'!D35+'FTE N'!D35+'FTE S'!D35</f>
        <v>0</v>
      </c>
      <c r="E35" s="79">
        <f>'FTE Gwd. Comp'!E35+'FTE E1'!E35+'FTE L1'!E35+'FTE M'!E35+'FTE N'!E35+'FTE S'!E35</f>
        <v>0</v>
      </c>
      <c r="F35" s="79">
        <f>'FTE Gwd. Comp'!F35+'FTE E1'!F35+'FTE L1'!F35+'FTE M'!F35+'FTE N'!F35+'FTE S'!F35</f>
        <v>0</v>
      </c>
      <c r="G35" s="79">
        <f>'FTE Gwd. Comp'!G35+'FTE E1'!G35+'FTE L1'!G35+'FTE M'!G35+'FTE N'!G35+'FTE S'!G35</f>
        <v>0</v>
      </c>
      <c r="H35" s="79">
        <f>'FTE Gwd. Comp'!H35+'FTE E1'!H35+'FTE L1'!H35+'FTE M'!H35+'FTE N'!H35+'FTE S'!H35</f>
        <v>0</v>
      </c>
      <c r="I35" s="79">
        <f>'FTE Gwd. Comp'!I35+'FTE E1'!I35+'FTE L1'!I35+'FTE M'!I35+'FTE N'!I35+'FTE S'!I35</f>
        <v>0</v>
      </c>
      <c r="J35" s="79">
        <f>'FTE Gwd. Comp'!J35+'FTE E1'!J35+'FTE L1'!J35+'FTE M'!J35+'FTE N'!J35+'FTE S'!J35</f>
        <v>0</v>
      </c>
      <c r="K35" s="79">
        <f>'FTE Gwd. Comp'!K35+'FTE E1'!K35+'FTE L1'!K35+'FTE M'!K35+'FTE N'!K35+'FTE S'!K35</f>
        <v>0</v>
      </c>
      <c r="L35" s="79">
        <f>'FTE Gwd. Comp'!L35+'FTE E1'!L35+'FTE L1'!L35+'FTE M'!L35+'FTE N'!L35+'FTE S'!L35</f>
        <v>0</v>
      </c>
      <c r="M35" s="79">
        <f>'FTE Gwd. Comp'!M35+'FTE E1'!M35+'FTE L1'!M35+'FTE M'!M35+'FTE N'!M35+'FTE S'!M35</f>
        <v>0</v>
      </c>
      <c r="N35" s="79">
        <f>'FTE Gwd. Comp'!N35+'FTE E1'!N35+'FTE L1'!N35+'FTE M'!N35+'FTE N'!N35+'FTE S'!N35</f>
        <v>0</v>
      </c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9" t="s">
        <v>1</v>
      </c>
      <c r="C37" s="29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29" t="s">
        <v>1</v>
      </c>
      <c r="I37" s="29" t="s">
        <v>1</v>
      </c>
      <c r="J37" s="29" t="s">
        <v>1</v>
      </c>
      <c r="K37" s="29" t="s">
        <v>1</v>
      </c>
      <c r="L37" s="29" t="s">
        <v>1</v>
      </c>
      <c r="M37" s="29" t="s">
        <v>1</v>
      </c>
      <c r="N37" s="30" t="s">
        <v>1</v>
      </c>
    </row>
    <row r="38" spans="1:14" x14ac:dyDescent="0.25">
      <c r="A38" s="111" t="s">
        <v>82</v>
      </c>
      <c r="B38" s="115">
        <f>'FTE Gwd. Comp'!B38+'FTE E1'!B38+'FTE L1'!B38+'FTE M'!B38+'FTE N'!B38+'FTE S'!B38</f>
        <v>5200</v>
      </c>
      <c r="C38" s="110">
        <f>'FTE Gwd. Comp'!C38+'FTE E1'!C38+'FTE L1'!C38+'FTE M'!C38+'FTE N'!C38+'FTE S'!C38</f>
        <v>2169.3251533742337</v>
      </c>
      <c r="D38" s="110">
        <f>'FTE Gwd. Comp'!D38+'FTE E1'!D38+'FTE L1'!D38+'FTE M'!D38+'FTE N'!D38+'FTE S'!D38</f>
        <v>319.01840490797554</v>
      </c>
      <c r="E38" s="110">
        <f>'FTE Gwd. Comp'!E38+'FTE E1'!E38+'FTE L1'!E38+'FTE M'!E38+'FTE N'!E38+'FTE S'!E38</f>
        <v>191.41104294478532</v>
      </c>
      <c r="F38" s="110">
        <f>'FTE Gwd. Comp'!F38+'FTE E1'!F38+'FTE L1'!F38+'FTE M'!F38+'FTE N'!F38+'FTE S'!F38</f>
        <v>159.50920245398777</v>
      </c>
      <c r="G38" s="110">
        <f>'FTE Gwd. Comp'!G38+'FTE E1'!G38+'FTE L1'!G38+'FTE M'!G38+'FTE N'!G38+'FTE S'!G38</f>
        <v>319.01840490797554</v>
      </c>
      <c r="H38" s="110">
        <f>'FTE Gwd. Comp'!H38+'FTE E1'!H38+'FTE L1'!H38+'FTE M'!H38+'FTE N'!H38+'FTE S'!H38</f>
        <v>0</v>
      </c>
      <c r="I38" s="110">
        <f>'FTE Gwd. Comp'!I38+'FTE E1'!I38+'FTE L1'!I38+'FTE M'!I38+'FTE N'!I38+'FTE S'!I38</f>
        <v>0</v>
      </c>
      <c r="J38" s="110">
        <f>'FTE Gwd. Comp'!J38+'FTE E1'!J38+'FTE L1'!J38+'FTE M'!J38+'FTE N'!J38+'FTE S'!J38</f>
        <v>63.8036809815951</v>
      </c>
      <c r="K38" s="110">
        <f>'FTE Gwd. Comp'!K38+'FTE E1'!K38+'FTE L1'!K38+'FTE M'!K38+'FTE N'!K38+'FTE S'!K38</f>
        <v>31.90184049079755</v>
      </c>
      <c r="L38" s="110">
        <f>'FTE Gwd. Comp'!L38+'FTE E1'!L38+'FTE L1'!L38+'FTE M'!L38+'FTE N'!L38+'FTE S'!L38</f>
        <v>31.90184049079755</v>
      </c>
      <c r="M38" s="110">
        <f>'FTE Gwd. Comp'!M38+'FTE E1'!M38+'FTE L1'!M38+'FTE M'!M38+'FTE N'!M38+'FTE S'!M38</f>
        <v>1914.110429447853</v>
      </c>
      <c r="N38" s="110">
        <f>'FTE Gwd. Comp'!N38+'FTE E1'!N38+'FTE L1'!N38+'FTE M'!N38+'FTE N'!N38+'FTE S'!N38</f>
        <v>0</v>
      </c>
    </row>
    <row r="39" spans="1:14" x14ac:dyDescent="0.25">
      <c r="A39" s="111" t="s">
        <v>83</v>
      </c>
      <c r="B39" s="115">
        <f>'FTE Gwd. Comp'!B39+'FTE E1'!B39+'FTE L1'!B39+'FTE M'!B39+'FTE N'!B39+'FTE S'!B39</f>
        <v>1900</v>
      </c>
      <c r="C39" s="110">
        <f>'FTE Gwd. Comp'!C39+'FTE E1'!C39+'FTE L1'!C39+'FTE M'!C39+'FTE N'!C39+'FTE S'!C39</f>
        <v>802.72739802056913</v>
      </c>
      <c r="D39" s="110">
        <f>'FTE Gwd. Comp'!D39+'FTE E1'!D39+'FTE L1'!D39+'FTE M'!D39+'FTE N'!D39+'FTE S'!D39</f>
        <v>61.349693251533751</v>
      </c>
      <c r="E39" s="110">
        <f>'FTE Gwd. Comp'!E39+'FTE E1'!E39+'FTE L1'!E39+'FTE M'!E39+'FTE N'!E39+'FTE S'!E39</f>
        <v>51.624630765735063</v>
      </c>
      <c r="F39" s="110">
        <f>'FTE Gwd. Comp'!F39+'FTE E1'!F39+'FTE L1'!F39+'FTE M'!F39+'FTE N'!F39+'FTE S'!F39</f>
        <v>30.674846625766875</v>
      </c>
      <c r="G39" s="110">
        <f>'FTE Gwd. Comp'!G39+'FTE E1'!G39+'FTE L1'!G39+'FTE M'!G39+'FTE N'!G39+'FTE S'!G39</f>
        <v>143.31690636628787</v>
      </c>
      <c r="H39" s="110">
        <f>'FTE Gwd. Comp'!H39+'FTE E1'!H39+'FTE L1'!H39+'FTE M'!H39+'FTE N'!H39+'FTE S'!H39</f>
        <v>0</v>
      </c>
      <c r="I39" s="110">
        <f>'FTE Gwd. Comp'!I39+'FTE E1'!I39+'FTE L1'!I39+'FTE M'!I39+'FTE N'!I39+'FTE S'!I39</f>
        <v>0</v>
      </c>
      <c r="J39" s="110">
        <f>'FTE Gwd. Comp'!J39+'FTE E1'!J39+'FTE L1'!J39+'FTE M'!J39+'FTE N'!J39+'FTE S'!J39</f>
        <v>27.874067369189568</v>
      </c>
      <c r="K39" s="110">
        <f>'FTE Gwd. Comp'!K39+'FTE E1'!K39+'FTE L1'!K39+'FTE M'!K39+'FTE N'!K39+'FTE S'!K39</f>
        <v>6.1349693251533752</v>
      </c>
      <c r="L39" s="110">
        <f>'FTE Gwd. Comp'!L39+'FTE E1'!L39+'FTE L1'!L39+'FTE M'!L39+'FTE N'!L39+'FTE S'!L39</f>
        <v>6.1349693251533752</v>
      </c>
      <c r="M39" s="110">
        <f>'FTE Gwd. Comp'!M39+'FTE E1'!M39+'FTE L1'!M39+'FTE M'!M39+'FTE N'!M39+'FTE S'!M39</f>
        <v>770.16251895061123</v>
      </c>
      <c r="N39" s="110">
        <f>'FTE Gwd. Comp'!N39+'FTE E1'!N39+'FTE L1'!N39+'FTE M'!N39+'FTE N'!N39+'FTE S'!N39</f>
        <v>0</v>
      </c>
    </row>
    <row r="40" spans="1:14" x14ac:dyDescent="0.25">
      <c r="A40" s="111" t="s">
        <v>84</v>
      </c>
      <c r="B40" s="115">
        <f>'FTE Gwd. Comp'!B40+'FTE E1'!B40+'FTE L1'!B40+'FTE M'!B40+'FTE N'!B40+'FTE S'!B40</f>
        <v>0</v>
      </c>
      <c r="C40" s="110">
        <f>'FTE Gwd. Comp'!C40+'FTE E1'!C40+'FTE L1'!C40+'FTE M'!C40+'FTE N'!C40+'FTE S'!C40</f>
        <v>0</v>
      </c>
      <c r="D40" s="110">
        <f>'FTE Gwd. Comp'!D40+'FTE E1'!D40+'FTE L1'!D40+'FTE M'!D40+'FTE N'!D40+'FTE S'!D40</f>
        <v>0</v>
      </c>
      <c r="E40" s="110">
        <f>'FTE Gwd. Comp'!E40+'FTE E1'!E40+'FTE L1'!E40+'FTE M'!E40+'FTE N'!E40+'FTE S'!E40</f>
        <v>0</v>
      </c>
      <c r="F40" s="110">
        <f>'FTE Gwd. Comp'!F40+'FTE E1'!F40+'FTE L1'!F40+'FTE M'!F40+'FTE N'!F40+'FTE S'!F40</f>
        <v>0</v>
      </c>
      <c r="G40" s="110">
        <f>'FTE Gwd. Comp'!G40+'FTE E1'!G40+'FTE L1'!G40+'FTE M'!G40+'FTE N'!G40+'FTE S'!G40</f>
        <v>0</v>
      </c>
      <c r="H40" s="110">
        <f>'FTE Gwd. Comp'!H40+'FTE E1'!H40+'FTE L1'!H40+'FTE M'!H40+'FTE N'!H40+'FTE S'!H40</f>
        <v>0</v>
      </c>
      <c r="I40" s="110">
        <f>'FTE Gwd. Comp'!I40+'FTE E1'!I40+'FTE L1'!I40+'FTE M'!I40+'FTE N'!I40+'FTE S'!I40</f>
        <v>0</v>
      </c>
      <c r="J40" s="110">
        <f>'FTE Gwd. Comp'!J40+'FTE E1'!J40+'FTE L1'!J40+'FTE M'!J40+'FTE N'!J40+'FTE S'!J40</f>
        <v>0</v>
      </c>
      <c r="K40" s="110">
        <f>'FTE Gwd. Comp'!K40+'FTE E1'!K40+'FTE L1'!K40+'FTE M'!K40+'FTE N'!K40+'FTE S'!K40</f>
        <v>0</v>
      </c>
      <c r="L40" s="110">
        <f>'FTE Gwd. Comp'!L40+'FTE E1'!L40+'FTE L1'!L40+'FTE M'!L40+'FTE N'!L40+'FTE S'!L40</f>
        <v>0</v>
      </c>
      <c r="M40" s="110">
        <f>'FTE Gwd. Comp'!M40+'FTE E1'!M40+'FTE L1'!M40+'FTE M'!M40+'FTE N'!M40+'FTE S'!M40</f>
        <v>0</v>
      </c>
      <c r="N40" s="110">
        <f>'FTE Gwd. Comp'!N40+'FTE E1'!N40+'FTE L1'!N40+'FTE M'!N40+'FTE N'!N40+'FTE S'!N40</f>
        <v>0</v>
      </c>
    </row>
    <row r="41" spans="1:14" x14ac:dyDescent="0.25">
      <c r="A41" s="116" t="s">
        <v>32</v>
      </c>
      <c r="B41" s="117">
        <f>'FTE Gwd. Comp'!B41+'FTE E1'!B41+'FTE L1'!B41+'FTE M'!B41+'FTE N'!B41+'FTE S'!B41</f>
        <v>7100</v>
      </c>
      <c r="C41" s="117">
        <f>'FTE Gwd. Comp'!C41+'FTE E1'!C41+'FTE L1'!C41+'FTE M'!C41+'FTE N'!C41+'FTE S'!C41</f>
        <v>2972.0525513948023</v>
      </c>
      <c r="D41" s="117">
        <f>'FTE Gwd. Comp'!D41+'FTE E1'!D41+'FTE L1'!D41+'FTE M'!D41+'FTE N'!D41+'FTE S'!D41</f>
        <v>380.36809815950926</v>
      </c>
      <c r="E41" s="117">
        <f>'FTE Gwd. Comp'!E41+'FTE E1'!E41+'FTE L1'!E41+'FTE M'!E41+'FTE N'!E41+'FTE S'!E41</f>
        <v>243.0356737105204</v>
      </c>
      <c r="F41" s="117">
        <f>'FTE Gwd. Comp'!F41+'FTE E1'!F41+'FTE L1'!F41+'FTE M'!F41+'FTE N'!F41+'FTE S'!F41</f>
        <v>190.18404907975463</v>
      </c>
      <c r="G41" s="117">
        <f>'FTE Gwd. Comp'!G41+'FTE E1'!G41+'FTE L1'!G41+'FTE M'!G41+'FTE N'!G41+'FTE S'!G41</f>
        <v>462.33531127426335</v>
      </c>
      <c r="H41" s="117">
        <f>'FTE Gwd. Comp'!H41+'FTE E1'!H41+'FTE L1'!H41+'FTE M'!H41+'FTE N'!H41+'FTE S'!H41</f>
        <v>0</v>
      </c>
      <c r="I41" s="117">
        <f>'FTE Gwd. Comp'!I41+'FTE E1'!I41+'FTE L1'!I41+'FTE M'!I41+'FTE N'!I41+'FTE S'!I41</f>
        <v>0</v>
      </c>
      <c r="J41" s="117">
        <f>'FTE Gwd. Comp'!J41+'FTE E1'!J41+'FTE L1'!J41+'FTE M'!J41+'FTE N'!J41+'FTE S'!J41</f>
        <v>91.677748350784668</v>
      </c>
      <c r="K41" s="117">
        <f>'FTE Gwd. Comp'!K41+'FTE E1'!K41+'FTE L1'!K41+'FTE M'!K41+'FTE N'!K41+'FTE S'!K41</f>
        <v>38.036809815950924</v>
      </c>
      <c r="L41" s="117">
        <f>'FTE Gwd. Comp'!L41+'FTE E1'!L41+'FTE L1'!L41+'FTE M'!L41+'FTE N'!L41+'FTE S'!L41</f>
        <v>38.036809815950924</v>
      </c>
      <c r="M41" s="117">
        <f>'FTE Gwd. Comp'!M41+'FTE E1'!M41+'FTE L1'!M41+'FTE M'!M41+'FTE N'!M41+'FTE S'!M41</f>
        <v>2684.2729483984635</v>
      </c>
      <c r="N41" s="117">
        <f>'FTE Gwd. Comp'!N41+'FTE E1'!N41+'FTE L1'!N41+'FTE M'!N41+'FTE N'!N41+'FTE S'!N41</f>
        <v>0</v>
      </c>
    </row>
    <row r="43" spans="1:14" x14ac:dyDescent="0.25">
      <c r="A43" s="21" t="s">
        <v>29</v>
      </c>
      <c r="B43" s="17">
        <f>'FTE Gwd. Comp'!B43+'FTE E1'!B43+'FTE L1'!B43+'FTE M'!B43+'FTE N'!B43+'FTE S'!B43</f>
        <v>0</v>
      </c>
      <c r="C43" s="4">
        <f>'FTE Gwd. Comp'!C43+'FTE E1'!C43+'FTE L1'!C43+'FTE M'!C43+'FTE N'!C43+'FTE S'!C43</f>
        <v>0</v>
      </c>
      <c r="D43" s="4">
        <f>'FTE Gwd. Comp'!D43+'FTE E1'!D43+'FTE L1'!D43+'FTE M'!D43+'FTE N'!D43+'FTE S'!D43</f>
        <v>0</v>
      </c>
      <c r="E43" s="4">
        <f>'FTE Gwd. Comp'!E43+'FTE E1'!E43+'FTE L1'!E43+'FTE M'!E43+'FTE N'!E43+'FTE S'!E43</f>
        <v>0</v>
      </c>
      <c r="F43" s="4">
        <f>'FTE Gwd. Comp'!F43+'FTE E1'!F43+'FTE L1'!F43+'FTE M'!F43+'FTE N'!F43+'FTE S'!F43</f>
        <v>0</v>
      </c>
      <c r="G43" s="4">
        <f>'FTE Gwd. Comp'!G43+'FTE E1'!G43+'FTE L1'!G43+'FTE M'!G43+'FTE N'!G43+'FTE S'!G43</f>
        <v>0</v>
      </c>
      <c r="H43" s="4">
        <f>'FTE Gwd. Comp'!H43+'FTE E1'!H43+'FTE L1'!H43+'FTE M'!H43+'FTE N'!H43+'FTE S'!H43</f>
        <v>0</v>
      </c>
      <c r="I43" s="4">
        <f>'FTE Gwd. Comp'!I43+'FTE E1'!I43+'FTE L1'!I43+'FTE M'!I43+'FTE N'!I43+'FTE S'!I43</f>
        <v>0</v>
      </c>
      <c r="J43" s="4">
        <f>'FTE Gwd. Comp'!J43+'FTE E1'!J43+'FTE L1'!J43+'FTE M'!J43+'FTE N'!J43+'FTE S'!J43</f>
        <v>0</v>
      </c>
      <c r="K43" s="4">
        <f>'FTE Gwd. Comp'!K43+'FTE E1'!K43+'FTE L1'!K43+'FTE M'!K43+'FTE N'!K43+'FTE S'!K43</f>
        <v>0</v>
      </c>
      <c r="L43" s="4">
        <f>'FTE Gwd. Comp'!L43+'FTE E1'!L43+'FTE L1'!L43+'FTE M'!L43+'FTE N'!L43+'FTE S'!L43</f>
        <v>0</v>
      </c>
      <c r="M43" s="4">
        <f>'FTE Gwd. Comp'!M43+'FTE E1'!M43+'FTE L1'!M43+'FTE M'!M43+'FTE N'!M43+'FTE S'!M43</f>
        <v>0</v>
      </c>
      <c r="N43" s="4">
        <f>'FTE Gwd. Comp'!N43+'FTE E1'!N43+'FTE L1'!N43+'FTE M'!N43+'FTE N'!N43+'FTE S'!N43</f>
        <v>0</v>
      </c>
    </row>
    <row r="44" spans="1:14" x14ac:dyDescent="0.25">
      <c r="A44" s="22" t="s">
        <v>34</v>
      </c>
      <c r="B44" s="18">
        <f>'FTE Gwd. Comp'!B44+'FTE E1'!B44+'FTE L1'!B44+'FTE M'!B44+'FTE N'!B44+'FTE S'!B44</f>
        <v>0</v>
      </c>
      <c r="C44" s="88">
        <f>'FTE Gwd. Comp'!C44+'FTE E1'!C44+'FTE L1'!C44+'FTE M'!C44+'FTE N'!C44+'FTE S'!C44</f>
        <v>0</v>
      </c>
      <c r="D44" s="88">
        <f>'FTE Gwd. Comp'!D44+'FTE E1'!D44+'FTE L1'!D44+'FTE M'!D44+'FTE N'!D44+'FTE S'!D44</f>
        <v>0</v>
      </c>
      <c r="E44" s="88">
        <f>'FTE Gwd. Comp'!E44+'FTE E1'!E44+'FTE L1'!E44+'FTE M'!E44+'FTE N'!E44+'FTE S'!E44</f>
        <v>0</v>
      </c>
      <c r="F44" s="88">
        <f>'FTE Gwd. Comp'!F44+'FTE E1'!F44+'FTE L1'!F44+'FTE M'!F44+'FTE N'!F44+'FTE S'!F44</f>
        <v>0</v>
      </c>
      <c r="G44" s="88">
        <f>'FTE Gwd. Comp'!G44+'FTE E1'!G44+'FTE L1'!G44+'FTE M'!G44+'FTE N'!G44+'FTE S'!G44</f>
        <v>0</v>
      </c>
      <c r="H44" s="88">
        <f>'FTE Gwd. Comp'!H44+'FTE E1'!H44+'FTE L1'!H44+'FTE M'!H44+'FTE N'!H44+'FTE S'!H44</f>
        <v>0</v>
      </c>
      <c r="I44" s="88">
        <f>'FTE Gwd. Comp'!I44+'FTE E1'!I44+'FTE L1'!I44+'FTE M'!I44+'FTE N'!I44+'FTE S'!I44</f>
        <v>0</v>
      </c>
      <c r="J44" s="88">
        <f>'FTE Gwd. Comp'!J44+'FTE E1'!J44+'FTE L1'!J44+'FTE M'!J44+'FTE N'!J44+'FTE S'!J44</f>
        <v>0</v>
      </c>
      <c r="K44" s="88">
        <f>'FTE Gwd. Comp'!K44+'FTE E1'!K44+'FTE L1'!K44+'FTE M'!K44+'FTE N'!K44+'FTE S'!K44</f>
        <v>0</v>
      </c>
      <c r="L44" s="88">
        <f>'FTE Gwd. Comp'!L44+'FTE E1'!L44+'FTE L1'!L44+'FTE M'!L44+'FTE N'!L44+'FTE S'!L44</f>
        <v>0</v>
      </c>
      <c r="M44" s="88">
        <f>'FTE Gwd. Comp'!M44+'FTE E1'!M44+'FTE L1'!M44+'FTE M'!M44+'FTE N'!M44+'FTE S'!M44</f>
        <v>0</v>
      </c>
      <c r="N44" s="88">
        <f>'FTE Gwd. Comp'!N44+'FTE E1'!N44+'FTE L1'!N44+'FTE M'!N44+'FTE N'!N44+'FTE S'!N44</f>
        <v>0</v>
      </c>
    </row>
    <row r="45" spans="1:14" x14ac:dyDescent="0.25">
      <c r="A45" s="24" t="s">
        <v>31</v>
      </c>
      <c r="B45" s="17">
        <f>'FTE Gwd. Comp'!B45+'FTE E1'!B45+'FTE L1'!B45+'FTE M'!B45+'FTE N'!B45+'FTE S'!B45</f>
        <v>0</v>
      </c>
      <c r="C45" s="17">
        <f>'FTE Gwd. Comp'!C45+'FTE E1'!C45+'FTE L1'!C45+'FTE M'!C45+'FTE N'!C45+'FTE S'!C45</f>
        <v>0</v>
      </c>
      <c r="D45" s="17">
        <f>'FTE Gwd. Comp'!D45+'FTE E1'!D45+'FTE L1'!D45+'FTE M'!D45+'FTE N'!D45+'FTE S'!D45</f>
        <v>0</v>
      </c>
      <c r="E45" s="17">
        <f>'FTE Gwd. Comp'!E45+'FTE E1'!E45+'FTE L1'!E45+'FTE M'!E45+'FTE N'!E45+'FTE S'!E45</f>
        <v>0</v>
      </c>
      <c r="F45" s="17">
        <f>'FTE Gwd. Comp'!F45+'FTE E1'!F45+'FTE L1'!F45+'FTE M'!F45+'FTE N'!F45+'FTE S'!F45</f>
        <v>0</v>
      </c>
      <c r="G45" s="17">
        <f>'FTE Gwd. Comp'!G45+'FTE E1'!G45+'FTE L1'!G45+'FTE M'!G45+'FTE N'!G45+'FTE S'!G45</f>
        <v>0</v>
      </c>
      <c r="H45" s="17">
        <f>'FTE Gwd. Comp'!H45+'FTE E1'!H45+'FTE L1'!H45+'FTE M'!H45+'FTE N'!H45+'FTE S'!H45</f>
        <v>0</v>
      </c>
      <c r="I45" s="17">
        <f>'FTE Gwd. Comp'!I45+'FTE E1'!I45+'FTE L1'!I45+'FTE M'!I45+'FTE N'!I45+'FTE S'!I45</f>
        <v>0</v>
      </c>
      <c r="J45" s="17">
        <f>'FTE Gwd. Comp'!J45+'FTE E1'!J45+'FTE L1'!J45+'FTE M'!J45+'FTE N'!J45+'FTE S'!J45</f>
        <v>0</v>
      </c>
      <c r="K45" s="17">
        <f>'FTE Gwd. Comp'!K45+'FTE E1'!K45+'FTE L1'!K45+'FTE M'!K45+'FTE N'!K45+'FTE S'!K45</f>
        <v>0</v>
      </c>
      <c r="L45" s="17">
        <f>'FTE Gwd. Comp'!L45+'FTE E1'!L45+'FTE L1'!L45+'FTE M'!L45+'FTE N'!L45+'FTE S'!L45</f>
        <v>0</v>
      </c>
      <c r="M45" s="17">
        <f>'FTE Gwd. Comp'!M45+'FTE E1'!M45+'FTE L1'!M45+'FTE M'!M45+'FTE N'!M45+'FTE S'!M45</f>
        <v>0</v>
      </c>
      <c r="N45" s="17">
        <f>'FTE Gwd. Comp'!N45+'FTE E1'!N45+'FTE L1'!N45+'FTE M'!N45+'FTE N'!N45+'FTE S'!N45</f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'FTE Gwd. Comp'!B47+'FTE E1'!B47+'FTE L1'!B47+'FTE M'!B47+'FTE N'!B47+'FTE S'!B47</f>
        <v>161286</v>
      </c>
      <c r="C47" s="31">
        <f>'FTE Gwd. Comp'!C47+'FTE E1'!C47+'FTE L1'!C47+'FTE M'!C47+'FTE N'!C47+'FTE S'!C47</f>
        <v>50605.520657955421</v>
      </c>
      <c r="D47" s="31">
        <f>'FTE Gwd. Comp'!D47+'FTE E1'!D47+'FTE L1'!D47+'FTE M'!D47+'FTE N'!D47+'FTE S'!D47</f>
        <v>3388.2293698358103</v>
      </c>
      <c r="E47" s="31">
        <f>'FTE Gwd. Comp'!E47+'FTE E1'!E47+'FTE L1'!E47+'FTE M'!E47+'FTE N'!E47+'FTE S'!E47</f>
        <v>2677.3820663459301</v>
      </c>
      <c r="F47" s="31">
        <f>'FTE Gwd. Comp'!F47+'FTE E1'!F47+'FTE L1'!F47+'FTE M'!F47+'FTE N'!F47+'FTE S'!F47</f>
        <v>1694.1146849179052</v>
      </c>
      <c r="G47" s="31">
        <f>'FTE Gwd. Comp'!G47+'FTE E1'!G47+'FTE L1'!G47+'FTE M'!G47+'FTE N'!G47+'FTE S'!G47</f>
        <v>9794.3711384804665</v>
      </c>
      <c r="H47" s="31">
        <f>'FTE Gwd. Comp'!H47+'FTE E1'!H47+'FTE L1'!H47+'FTE M'!H47+'FTE N'!H47+'FTE S'!H47</f>
        <v>3644.7501605651905</v>
      </c>
      <c r="I47" s="31">
        <f>'FTE Gwd. Comp'!I47+'FTE E1'!I47+'FTE L1'!I47+'FTE M'!I47+'FTE N'!I47+'FTE S'!I47</f>
        <v>0</v>
      </c>
      <c r="J47" s="31">
        <f>'FTE Gwd. Comp'!J47+'FTE E1'!J47+'FTE L1'!J47+'FTE M'!J47+'FTE N'!J47+'FTE S'!J47</f>
        <v>4772.6251301967077</v>
      </c>
      <c r="K47" s="31">
        <f>'FTE Gwd. Comp'!K47+'FTE E1'!K47+'FTE L1'!K47+'FTE M'!K47+'FTE N'!K47+'FTE S'!K47</f>
        <v>338.82293698358103</v>
      </c>
      <c r="L47" s="31">
        <f>'FTE Gwd. Comp'!L47+'FTE E1'!L47+'FTE L1'!L47+'FTE M'!L47+'FTE N'!L47+'FTE S'!L47</f>
        <v>363.82293698358103</v>
      </c>
      <c r="M47" s="31">
        <f>'FTE Gwd. Comp'!M47+'FTE E1'!M47+'FTE L1'!M47+'FTE M'!M47+'FTE N'!M47+'FTE S'!M47</f>
        <v>60160.05947270157</v>
      </c>
      <c r="N47" s="31">
        <f>'FTE Gwd. Comp'!N47+'FTE E1'!N47+'FTE L1'!N47+'FTE M'!N47+'FTE N'!N47+'FTE S'!N47</f>
        <v>23846.301445033838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'FTE Gwd. Comp'!B49+'FTE E1'!B49+'FTE L1'!B49+'FTE M'!B49+'FTE N'!B49+'FTE S'!B49</f>
        <v>0</v>
      </c>
      <c r="C49" s="4">
        <f>'FTE Gwd. Comp'!C49+'FTE E1'!C49+'FTE L1'!C49+'FTE M'!C49+'FTE N'!C49+'FTE S'!C49</f>
        <v>0</v>
      </c>
      <c r="D49" s="4">
        <f>'FTE Gwd. Comp'!D49+'FTE E1'!D49+'FTE L1'!D49+'FTE M'!D49+'FTE N'!D49+'FTE S'!D49</f>
        <v>0</v>
      </c>
      <c r="E49" s="4">
        <f>'FTE Gwd. Comp'!E49+'FTE E1'!E49+'FTE L1'!E49+'FTE M'!E49+'FTE N'!E49+'FTE S'!E49</f>
        <v>0</v>
      </c>
      <c r="F49" s="4">
        <f>'FTE Gwd. Comp'!F49+'FTE E1'!F49+'FTE L1'!F49+'FTE M'!F49+'FTE N'!F49+'FTE S'!F49</f>
        <v>0</v>
      </c>
      <c r="G49" s="4">
        <f>'FTE Gwd. Comp'!G49+'FTE E1'!G49+'FTE L1'!G49+'FTE M'!G49+'FTE N'!G49+'FTE S'!G49</f>
        <v>0</v>
      </c>
      <c r="H49" s="4">
        <f>'FTE Gwd. Comp'!H49+'FTE E1'!H49+'FTE L1'!H49+'FTE M'!H49+'FTE N'!H49+'FTE S'!H49</f>
        <v>0</v>
      </c>
      <c r="I49" s="4">
        <f>'FTE Gwd. Comp'!I49+'FTE E1'!I49+'FTE L1'!I49+'FTE M'!I49+'FTE N'!I49+'FTE S'!I49</f>
        <v>0</v>
      </c>
      <c r="J49" s="4">
        <f>'FTE Gwd. Comp'!J49+'FTE E1'!J49+'FTE L1'!J49+'FTE M'!J49+'FTE N'!J49+'FTE S'!J49</f>
        <v>0</v>
      </c>
      <c r="K49" s="4">
        <f>'FTE Gwd. Comp'!K49+'FTE E1'!K49+'FTE L1'!K49+'FTE M'!K49+'FTE N'!K49+'FTE S'!K49</f>
        <v>0</v>
      </c>
      <c r="L49" s="4">
        <f>'FTE Gwd. Comp'!L49+'FTE E1'!L49+'FTE L1'!L49+'FTE M'!L49+'FTE N'!L49+'FTE S'!L49</f>
        <v>0</v>
      </c>
      <c r="M49" s="4">
        <f>'FTE Gwd. Comp'!M49+'FTE E1'!M49+'FTE L1'!M49+'FTE M'!M49+'FTE N'!M49+'FTE S'!M49</f>
        <v>0</v>
      </c>
      <c r="N49" s="4">
        <f>'FTE Gwd. Comp'!N49+'FTE E1'!N49+'FTE L1'!N49+'FTE M'!N49+'FTE N'!N49+'FTE S'!N49</f>
        <v>0</v>
      </c>
    </row>
    <row r="50" spans="1:14" x14ac:dyDescent="0.25">
      <c r="A50" s="20" t="s">
        <v>34</v>
      </c>
      <c r="B50" s="18">
        <f>'FTE Gwd. Comp'!B50+'FTE E1'!B50+'FTE L1'!B50+'FTE M'!B50+'FTE N'!B50+'FTE S'!B50</f>
        <v>0</v>
      </c>
      <c r="C50" s="88">
        <f>'FTE Gwd. Comp'!C50+'FTE E1'!C50+'FTE L1'!C50+'FTE M'!C50+'FTE N'!C50+'FTE S'!C50</f>
        <v>0</v>
      </c>
      <c r="D50" s="88">
        <f>'FTE Gwd. Comp'!D50+'FTE E1'!D50+'FTE L1'!D50+'FTE M'!D50+'FTE N'!D50+'FTE S'!D50</f>
        <v>0</v>
      </c>
      <c r="E50" s="88">
        <f>'FTE Gwd. Comp'!E50+'FTE E1'!E50+'FTE L1'!E50+'FTE M'!E50+'FTE N'!E50+'FTE S'!E50</f>
        <v>0</v>
      </c>
      <c r="F50" s="88">
        <f>'FTE Gwd. Comp'!F50+'FTE E1'!F50+'FTE L1'!F50+'FTE M'!F50+'FTE N'!F50+'FTE S'!F50</f>
        <v>0</v>
      </c>
      <c r="G50" s="88">
        <f>'FTE Gwd. Comp'!G50+'FTE E1'!G50+'FTE L1'!G50+'FTE M'!G50+'FTE N'!G50+'FTE S'!G50</f>
        <v>0</v>
      </c>
      <c r="H50" s="88">
        <f>'FTE Gwd. Comp'!H50+'FTE E1'!H50+'FTE L1'!H50+'FTE M'!H50+'FTE N'!H50+'FTE S'!H50</f>
        <v>0</v>
      </c>
      <c r="I50" s="88">
        <f>'FTE Gwd. Comp'!I50+'FTE E1'!I50+'FTE L1'!I50+'FTE M'!I50+'FTE N'!I50+'FTE S'!I50</f>
        <v>0</v>
      </c>
      <c r="J50" s="88">
        <f>'FTE Gwd. Comp'!J50+'FTE E1'!J50+'FTE L1'!J50+'FTE M'!J50+'FTE N'!J50+'FTE S'!J50</f>
        <v>0</v>
      </c>
      <c r="K50" s="88">
        <f>'FTE Gwd. Comp'!K50+'FTE E1'!K50+'FTE L1'!K50+'FTE M'!K50+'FTE N'!K50+'FTE S'!K50</f>
        <v>0</v>
      </c>
      <c r="L50" s="88">
        <f>'FTE Gwd. Comp'!L50+'FTE E1'!L50+'FTE L1'!L50+'FTE M'!L50+'FTE N'!L50+'FTE S'!L50</f>
        <v>0</v>
      </c>
      <c r="M50" s="88">
        <f>'FTE Gwd. Comp'!M50+'FTE E1'!M50+'FTE L1'!M50+'FTE M'!M50+'FTE N'!M50+'FTE S'!M50</f>
        <v>0</v>
      </c>
      <c r="N50" s="88">
        <f>'FTE Gwd. Comp'!N50+'FTE E1'!N50+'FTE L1'!N50+'FTE M'!N50+'FTE N'!N50+'FTE S'!N50</f>
        <v>0</v>
      </c>
    </row>
    <row r="51" spans="1:14" x14ac:dyDescent="0.25">
      <c r="A51" s="10" t="s">
        <v>31</v>
      </c>
      <c r="B51" s="25">
        <f>'FTE Gwd. Comp'!B51+'FTE E1'!B51+'FTE L1'!B51+'FTE M'!B51+'FTE N'!B51+'FTE S'!B51</f>
        <v>0</v>
      </c>
      <c r="C51" s="25">
        <f>'FTE Gwd. Comp'!C51+'FTE E1'!C51+'FTE L1'!C51+'FTE M'!C51+'FTE N'!C51+'FTE S'!C51</f>
        <v>0</v>
      </c>
      <c r="D51" s="25">
        <f>'FTE Gwd. Comp'!D51+'FTE E1'!D51+'FTE L1'!D51+'FTE M'!D51+'FTE N'!D51+'FTE S'!D51</f>
        <v>0</v>
      </c>
      <c r="E51" s="25">
        <f>'FTE Gwd. Comp'!E51+'FTE E1'!E51+'FTE L1'!E51+'FTE M'!E51+'FTE N'!E51+'FTE S'!E51</f>
        <v>0</v>
      </c>
      <c r="F51" s="25">
        <f>'FTE Gwd. Comp'!F51+'FTE E1'!F51+'FTE L1'!F51+'FTE M'!F51+'FTE N'!F51+'FTE S'!F51</f>
        <v>0</v>
      </c>
      <c r="G51" s="25">
        <f>'FTE Gwd. Comp'!G51+'FTE E1'!G51+'FTE L1'!G51+'FTE M'!G51+'FTE N'!G51+'FTE S'!G51</f>
        <v>0</v>
      </c>
      <c r="H51" s="25">
        <f>'FTE Gwd. Comp'!H51+'FTE E1'!H51+'FTE L1'!H51+'FTE M'!H51+'FTE N'!H51+'FTE S'!H51</f>
        <v>0</v>
      </c>
      <c r="I51" s="25">
        <f>'FTE Gwd. Comp'!I51+'FTE E1'!I51+'FTE L1'!I51+'FTE M'!I51+'FTE N'!I51+'FTE S'!I51</f>
        <v>0</v>
      </c>
      <c r="J51" s="25">
        <f>'FTE Gwd. Comp'!J51+'FTE E1'!J51+'FTE L1'!J51+'FTE M'!J51+'FTE N'!J51+'FTE S'!J51</f>
        <v>0</v>
      </c>
      <c r="K51" s="25">
        <f>'FTE Gwd. Comp'!K51+'FTE E1'!K51+'FTE L1'!K51+'FTE M'!K51+'FTE N'!K51+'FTE S'!K51</f>
        <v>0</v>
      </c>
      <c r="L51" s="25">
        <f>'FTE Gwd. Comp'!L51+'FTE E1'!L51+'FTE L1'!L51+'FTE M'!L51+'FTE N'!L51+'FTE S'!L51</f>
        <v>0</v>
      </c>
      <c r="M51" s="25">
        <f>'FTE Gwd. Comp'!M51+'FTE E1'!M51+'FTE L1'!M51+'FTE M'!M51+'FTE N'!M51+'FTE S'!M51</f>
        <v>0</v>
      </c>
      <c r="N51" s="25">
        <f>'FTE Gwd. Comp'!N51+'FTE E1'!N51+'FTE L1'!N51+'FTE M'!N51+'FTE N'!N51+'FTE S'!N51</f>
        <v>0</v>
      </c>
    </row>
    <row r="54" spans="1:14" x14ac:dyDescent="0.25">
      <c r="A54" s="13" t="s">
        <v>68</v>
      </c>
    </row>
    <row r="55" spans="1:14" x14ac:dyDescent="0.25">
      <c r="A55" s="6" t="s">
        <v>36</v>
      </c>
      <c r="B55" s="2"/>
      <c r="C55" s="2"/>
      <c r="D55" s="2"/>
      <c r="E55" s="2"/>
      <c r="F55" s="2"/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G21" sqref="G2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9" ht="18.75" x14ac:dyDescent="0.3">
      <c r="A1" s="7" t="s">
        <v>11</v>
      </c>
      <c r="D1" s="77" t="s">
        <v>66</v>
      </c>
    </row>
    <row r="2" spans="1:9" x14ac:dyDescent="0.25">
      <c r="A2" s="1" t="s">
        <v>23</v>
      </c>
    </row>
    <row r="3" spans="1:9" x14ac:dyDescent="0.25">
      <c r="A3" s="1" t="s">
        <v>24</v>
      </c>
    </row>
    <row r="4" spans="1:9" x14ac:dyDescent="0.25">
      <c r="A4" s="32" t="s">
        <v>39</v>
      </c>
    </row>
    <row r="5" spans="1:9" ht="14.25" customHeight="1" x14ac:dyDescent="0.25"/>
    <row r="6" spans="1:9" ht="18" customHeight="1" x14ac:dyDescent="0.25">
      <c r="A6" s="40" t="s">
        <v>41</v>
      </c>
    </row>
    <row r="7" spans="1:9" ht="30" customHeight="1" x14ac:dyDescent="0.25">
      <c r="A7" s="61" t="s">
        <v>25</v>
      </c>
      <c r="B7" s="65" t="s">
        <v>43</v>
      </c>
      <c r="C7" s="65" t="s">
        <v>64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9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f>B8+D8</f>
        <v>15277</v>
      </c>
      <c r="F8" s="33">
        <f>$G$20/($B$20+$D$20)</f>
        <v>14.000374287158014</v>
      </c>
      <c r="G8" s="39">
        <f>$G$20*C8</f>
        <v>213883.53800669848</v>
      </c>
      <c r="H8" s="35">
        <v>1</v>
      </c>
      <c r="I8" s="33"/>
    </row>
    <row r="9" spans="1:9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E9" s="36">
        <f t="shared" ref="E9:E18" si="1">B9+D9</f>
        <v>6610</v>
      </c>
      <c r="F9" s="33">
        <f t="shared" ref="F9:F18" si="2">$G$20/($B$20+$D$20)</f>
        <v>14.000374287158014</v>
      </c>
      <c r="G9" s="39">
        <f t="shared" ref="G9:G18" si="3">$G$20*C9</f>
        <v>92545.945342067658</v>
      </c>
      <c r="H9" s="35">
        <v>1</v>
      </c>
    </row>
    <row r="10" spans="1:9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f t="shared" si="1"/>
        <v>2739</v>
      </c>
      <c r="F10" s="33">
        <f t="shared" si="2"/>
        <v>14.000374287158014</v>
      </c>
      <c r="G10" s="39">
        <f t="shared" si="3"/>
        <v>38344.284125006146</v>
      </c>
      <c r="H10" s="35">
        <v>1</v>
      </c>
    </row>
    <row r="11" spans="1:9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E11" s="36">
        <f t="shared" si="1"/>
        <v>1002</v>
      </c>
      <c r="F11" s="33">
        <f t="shared" si="2"/>
        <v>14.000374287158014</v>
      </c>
      <c r="G11" s="39">
        <f t="shared" si="3"/>
        <v>14023.270825986305</v>
      </c>
      <c r="H11" s="35">
        <v>1</v>
      </c>
    </row>
    <row r="12" spans="1:9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 s="36">
        <f t="shared" si="1"/>
        <v>319</v>
      </c>
      <c r="F12" s="33">
        <f t="shared" si="2"/>
        <v>14.000374287158014</v>
      </c>
      <c r="G12" s="39">
        <f t="shared" si="3"/>
        <v>4470.6340235433181</v>
      </c>
      <c r="H12" s="35">
        <v>1</v>
      </c>
    </row>
    <row r="13" spans="1:9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E13" s="36">
        <f t="shared" si="1"/>
        <v>259</v>
      </c>
      <c r="F13" s="33">
        <f t="shared" si="2"/>
        <v>14.000374287158014</v>
      </c>
      <c r="G13" s="39">
        <f t="shared" si="3"/>
        <v>3630.0019849283349</v>
      </c>
      <c r="H13" s="35">
        <v>1</v>
      </c>
    </row>
    <row r="14" spans="1:9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E14" s="36">
        <f t="shared" si="1"/>
        <v>456</v>
      </c>
      <c r="F14" s="33">
        <f t="shared" si="2"/>
        <v>14.000374287158014</v>
      </c>
      <c r="G14" s="39">
        <f t="shared" si="3"/>
        <v>6381.161384031916</v>
      </c>
      <c r="H14" s="35">
        <v>1</v>
      </c>
    </row>
    <row r="15" spans="1:9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E15" s="36">
        <f t="shared" si="1"/>
        <v>411</v>
      </c>
      <c r="F15" s="33">
        <f t="shared" si="2"/>
        <v>14.000374287158014</v>
      </c>
      <c r="G15" s="39">
        <f t="shared" si="3"/>
        <v>5750.6873550706787</v>
      </c>
      <c r="H15" s="35">
        <v>1</v>
      </c>
    </row>
    <row r="16" spans="1:9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36">
        <f t="shared" si="1"/>
        <v>437</v>
      </c>
      <c r="F16" s="33">
        <f t="shared" si="2"/>
        <v>14.000374287158014</v>
      </c>
      <c r="G16" s="39">
        <f t="shared" si="3"/>
        <v>6113.6875535635127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E17" s="36">
        <f t="shared" si="1"/>
        <v>98</v>
      </c>
      <c r="F17" s="33">
        <f t="shared" si="2"/>
        <v>14.000374287158014</v>
      </c>
      <c r="G17" s="39">
        <f t="shared" si="3"/>
        <v>1375.5796995517901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E18" s="36">
        <f t="shared" si="1"/>
        <v>98</v>
      </c>
      <c r="F18" s="33">
        <f t="shared" si="2"/>
        <v>14.000374287158014</v>
      </c>
      <c r="G18" s="39">
        <f t="shared" si="3"/>
        <v>1375.5796995517901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27706</v>
      </c>
      <c r="G20" s="39">
        <f>'SF - Total'!C22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f>G16</f>
        <v>6113.6875535635127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3668.2125321381077</v>
      </c>
      <c r="H23" s="35">
        <v>0.6</v>
      </c>
    </row>
    <row r="24" spans="1:9" x14ac:dyDescent="0.25">
      <c r="A24" t="s">
        <v>21</v>
      </c>
      <c r="C24" s="67"/>
      <c r="G24" s="36">
        <f t="shared" ref="G24:G25" si="4">$G$22*H24</f>
        <v>1222.7375107127025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4"/>
        <v>1222.7375107127025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6113.6875535635127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>
        <f>$B28*C$40</f>
        <v>0</v>
      </c>
      <c r="D28" s="66">
        <f t="shared" ref="D28:E28" si="5">$B28*D$40</f>
        <v>0</v>
      </c>
      <c r="E28" s="66">
        <f t="shared" si="5"/>
        <v>0</v>
      </c>
      <c r="F28" s="37"/>
      <c r="G28" s="37"/>
      <c r="H28" s="37"/>
    </row>
    <row r="29" spans="1:9" x14ac:dyDescent="0.25">
      <c r="A29" s="51" t="s">
        <v>13</v>
      </c>
      <c r="B29" s="34">
        <f t="shared" ref="B29:B38" si="6">C9</f>
        <v>0.23858543072452346</v>
      </c>
      <c r="C29" s="66">
        <f t="shared" ref="C29:E38" si="7">$B29*C$40</f>
        <v>0</v>
      </c>
      <c r="D29" s="66">
        <f t="shared" si="7"/>
        <v>0</v>
      </c>
      <c r="E29" s="66">
        <f t="shared" si="7"/>
        <v>0</v>
      </c>
    </row>
    <row r="30" spans="1:9" x14ac:dyDescent="0.25">
      <c r="A30" s="51" t="s">
        <v>15</v>
      </c>
      <c r="B30" s="34">
        <f t="shared" si="6"/>
        <v>9.8852386346845289E-2</v>
      </c>
      <c r="C30" s="66">
        <f t="shared" si="7"/>
        <v>0</v>
      </c>
      <c r="D30" s="66">
        <f t="shared" si="7"/>
        <v>0</v>
      </c>
      <c r="E30" s="66">
        <f t="shared" si="7"/>
        <v>0</v>
      </c>
    </row>
    <row r="31" spans="1:9" x14ac:dyDescent="0.25">
      <c r="A31" s="51" t="s">
        <v>16</v>
      </c>
      <c r="B31" s="34">
        <f t="shared" si="6"/>
        <v>3.6152292764616067E-2</v>
      </c>
      <c r="C31" s="66">
        <f t="shared" si="7"/>
        <v>0</v>
      </c>
      <c r="D31" s="66">
        <f t="shared" si="7"/>
        <v>0</v>
      </c>
      <c r="E31" s="66">
        <f t="shared" si="7"/>
        <v>0</v>
      </c>
    </row>
    <row r="32" spans="1:9" x14ac:dyDescent="0.25">
      <c r="A32" s="51" t="s">
        <v>14</v>
      </c>
      <c r="B32" s="34">
        <f t="shared" si="6"/>
        <v>1.1525390336403487E-2</v>
      </c>
      <c r="C32" s="66">
        <f t="shared" si="7"/>
        <v>0</v>
      </c>
      <c r="D32" s="66">
        <f t="shared" si="7"/>
        <v>0</v>
      </c>
      <c r="E32" s="66">
        <f t="shared" si="7"/>
        <v>0</v>
      </c>
    </row>
    <row r="33" spans="1:8" x14ac:dyDescent="0.25">
      <c r="A33" s="51" t="s">
        <v>27</v>
      </c>
      <c r="B33" s="34">
        <f t="shared" si="6"/>
        <v>9.3582229227207794E-3</v>
      </c>
      <c r="C33" s="66">
        <f t="shared" si="7"/>
        <v>0</v>
      </c>
      <c r="D33" s="66">
        <f t="shared" si="7"/>
        <v>0</v>
      </c>
      <c r="E33" s="66">
        <f t="shared" si="7"/>
        <v>0</v>
      </c>
    </row>
    <row r="34" spans="1:8" x14ac:dyDescent="0.25">
      <c r="A34" s="51" t="s">
        <v>18</v>
      </c>
      <c r="B34" s="34">
        <f t="shared" si="6"/>
        <v>1.6450770822046004E-2</v>
      </c>
      <c r="C34" s="66">
        <f t="shared" si="7"/>
        <v>0</v>
      </c>
      <c r="D34" s="66">
        <f t="shared" si="7"/>
        <v>0</v>
      </c>
      <c r="E34" s="66">
        <f t="shared" si="7"/>
        <v>0</v>
      </c>
    </row>
    <row r="35" spans="1:8" x14ac:dyDescent="0.25">
      <c r="A35" s="51" t="s">
        <v>19</v>
      </c>
      <c r="B35" s="34">
        <f t="shared" si="6"/>
        <v>1.4825395261783973E-2</v>
      </c>
      <c r="C35" s="66">
        <f t="shared" si="7"/>
        <v>0</v>
      </c>
      <c r="D35" s="66">
        <f t="shared" si="7"/>
        <v>0</v>
      </c>
      <c r="E35" s="66">
        <f t="shared" si="7"/>
        <v>0</v>
      </c>
    </row>
    <row r="36" spans="1:8" x14ac:dyDescent="0.25">
      <c r="A36" s="42" t="s">
        <v>65</v>
      </c>
      <c r="B36" s="43">
        <f t="shared" si="6"/>
        <v>1.5761217554056052E-2</v>
      </c>
      <c r="C36" s="66">
        <f t="shared" si="7"/>
        <v>0</v>
      </c>
      <c r="D36" s="66">
        <f t="shared" si="7"/>
        <v>0</v>
      </c>
      <c r="E36" s="66">
        <f t="shared" si="7"/>
        <v>0</v>
      </c>
    </row>
    <row r="37" spans="1:8" x14ac:dyDescent="0.25">
      <c r="A37" s="51" t="s">
        <v>51</v>
      </c>
      <c r="B37" s="34">
        <f t="shared" si="6"/>
        <v>3.5462739496626115E-3</v>
      </c>
      <c r="C37" s="66">
        <f t="shared" si="7"/>
        <v>0</v>
      </c>
      <c r="D37" s="66">
        <f t="shared" si="7"/>
        <v>0</v>
      </c>
      <c r="E37" s="66">
        <f t="shared" si="7"/>
        <v>0</v>
      </c>
    </row>
    <row r="38" spans="1:8" x14ac:dyDescent="0.25">
      <c r="A38" s="51" t="s">
        <v>51</v>
      </c>
      <c r="B38" s="34">
        <f t="shared" si="6"/>
        <v>3.5462739496626115E-3</v>
      </c>
      <c r="C38" s="66">
        <f t="shared" si="7"/>
        <v>0</v>
      </c>
      <c r="D38" s="66">
        <f t="shared" si="7"/>
        <v>0</v>
      </c>
      <c r="E38" s="66">
        <f t="shared" si="7"/>
        <v>0</v>
      </c>
    </row>
    <row r="39" spans="1:8" x14ac:dyDescent="0.25">
      <c r="C39" s="39"/>
      <c r="D39" s="39"/>
      <c r="E39" s="39"/>
    </row>
    <row r="40" spans="1:8" x14ac:dyDescent="0.25">
      <c r="A40" t="s">
        <v>54</v>
      </c>
      <c r="C40" s="69">
        <f>'SF - Total'!C29</f>
        <v>0</v>
      </c>
      <c r="D40" s="69">
        <f>'SF - Total'!C30</f>
        <v>0</v>
      </c>
      <c r="E40" s="69">
        <f>'SF - Total'!C31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8">D40*$B$42</f>
        <v>0</v>
      </c>
      <c r="E42" s="87">
        <f t="shared" si="8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9">SUM(D43:D45)</f>
        <v>0</v>
      </c>
      <c r="E46" s="69">
        <f t="shared" si="9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63</v>
      </c>
      <c r="B48" s="64"/>
    </row>
  </sheetData>
  <pageMargins left="1" right="1" top="1" bottom="1" header="0.5" footer="0.5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topLeftCell="A5"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66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71</v>
      </c>
    </row>
    <row r="7" spans="1:8" ht="30" customHeight="1" x14ac:dyDescent="0.25">
      <c r="A7" s="61" t="s">
        <v>25</v>
      </c>
      <c r="B7" s="65" t="s">
        <v>43</v>
      </c>
      <c r="C7" s="65" t="s">
        <v>64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65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39"/>
      <c r="D39" s="39"/>
      <c r="E39" s="39"/>
    </row>
    <row r="40" spans="1:8" x14ac:dyDescent="0.25">
      <c r="A40" t="s">
        <v>54</v>
      </c>
      <c r="C40" s="39">
        <f>'SF - Total'!D29</f>
        <v>0</v>
      </c>
      <c r="D40" s="39">
        <f>'SF - Total'!D30</f>
        <v>0</v>
      </c>
      <c r="E40" s="39">
        <f>'SF - Total'!D31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63</v>
      </c>
      <c r="B48" s="64"/>
    </row>
  </sheetData>
  <pageMargins left="1" right="1" top="1" bottom="1" header="0.5" footer="0.5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66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72</v>
      </c>
    </row>
    <row r="7" spans="1:8" ht="30" customHeight="1" x14ac:dyDescent="0.25">
      <c r="A7" s="61" t="s">
        <v>25</v>
      </c>
      <c r="B7" s="65" t="s">
        <v>43</v>
      </c>
      <c r="C7" s="65" t="s">
        <v>64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65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75"/>
      <c r="D39" s="75"/>
      <c r="E39" s="75"/>
    </row>
    <row r="40" spans="1:8" x14ac:dyDescent="0.25">
      <c r="A40" t="s">
        <v>54</v>
      </c>
      <c r="C40" s="39">
        <f>'SF - Total'!E29</f>
        <v>0</v>
      </c>
      <c r="D40" s="39">
        <f>'SF - Total'!E30</f>
        <v>0</v>
      </c>
      <c r="E40" s="39">
        <f>'SF - Total'!E31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63</v>
      </c>
      <c r="B48" s="64"/>
    </row>
  </sheetData>
  <pageMargins left="1" right="1" top="1" bottom="1" header="0.5" footer="0.5"/>
  <pageSetup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6"/>
  <sheetViews>
    <sheetView workbookViewId="0">
      <selection activeCell="A8" sqref="A8"/>
    </sheetView>
  </sheetViews>
  <sheetFormatPr defaultRowHeight="15" x14ac:dyDescent="0.25"/>
  <cols>
    <col min="1" max="1" width="31.140625" customWidth="1"/>
    <col min="3" max="3" width="12.5703125" bestFit="1" customWidth="1"/>
    <col min="4" max="4" width="10.7109375" customWidth="1"/>
    <col min="5" max="5" width="11" customWidth="1"/>
    <col min="6" max="6" width="12.5703125" bestFit="1" customWidth="1"/>
  </cols>
  <sheetData>
    <row r="1" spans="1:6" x14ac:dyDescent="0.25">
      <c r="A1" s="7" t="s">
        <v>11</v>
      </c>
    </row>
    <row r="2" spans="1:6" x14ac:dyDescent="0.25">
      <c r="A2" s="1" t="s">
        <v>55</v>
      </c>
    </row>
    <row r="3" spans="1:6" x14ac:dyDescent="0.25">
      <c r="A3" s="1" t="s">
        <v>24</v>
      </c>
    </row>
    <row r="4" spans="1:6" x14ac:dyDescent="0.25">
      <c r="A4" s="59" t="s">
        <v>60</v>
      </c>
    </row>
    <row r="5" spans="1:6" x14ac:dyDescent="0.25">
      <c r="A5" s="32"/>
    </row>
    <row r="6" spans="1:6" x14ac:dyDescent="0.25">
      <c r="A6" s="26" t="s">
        <v>25</v>
      </c>
      <c r="B6" s="53"/>
      <c r="C6" s="53" t="s">
        <v>0</v>
      </c>
      <c r="D6" s="53" t="s">
        <v>56</v>
      </c>
      <c r="E6" s="53" t="s">
        <v>57</v>
      </c>
      <c r="F6" s="54" t="s">
        <v>58</v>
      </c>
    </row>
    <row r="7" spans="1:6" x14ac:dyDescent="0.25">
      <c r="A7" s="2" t="s">
        <v>2</v>
      </c>
      <c r="F7" s="83">
        <f>C7+D7+E7</f>
        <v>0</v>
      </c>
    </row>
    <row r="8" spans="1:6" x14ac:dyDescent="0.25">
      <c r="A8" s="2" t="s">
        <v>73</v>
      </c>
      <c r="F8" s="83">
        <f t="shared" ref="F8:F21" si="0">C8+D8+E8</f>
        <v>0</v>
      </c>
    </row>
    <row r="9" spans="1:6" x14ac:dyDescent="0.25">
      <c r="A9" s="2" t="s">
        <v>3</v>
      </c>
      <c r="F9" s="83">
        <f t="shared" si="0"/>
        <v>0</v>
      </c>
    </row>
    <row r="10" spans="1:6" x14ac:dyDescent="0.25">
      <c r="A10" s="2" t="s">
        <v>4</v>
      </c>
      <c r="F10" s="83">
        <f t="shared" si="0"/>
        <v>0</v>
      </c>
    </row>
    <row r="11" spans="1:6" x14ac:dyDescent="0.25">
      <c r="A11" s="2" t="s">
        <v>5</v>
      </c>
      <c r="F11" s="83">
        <f t="shared" si="0"/>
        <v>0</v>
      </c>
    </row>
    <row r="12" spans="1:6" x14ac:dyDescent="0.25">
      <c r="A12" s="2" t="s">
        <v>6</v>
      </c>
      <c r="F12" s="83">
        <f t="shared" si="0"/>
        <v>0</v>
      </c>
    </row>
    <row r="13" spans="1:6" x14ac:dyDescent="0.25">
      <c r="A13" s="2" t="s">
        <v>7</v>
      </c>
      <c r="F13" s="83">
        <f t="shared" si="0"/>
        <v>0</v>
      </c>
    </row>
    <row r="14" spans="1:6" x14ac:dyDescent="0.25">
      <c r="A14" s="2" t="s">
        <v>69</v>
      </c>
      <c r="F14" s="83">
        <f t="shared" si="0"/>
        <v>0</v>
      </c>
    </row>
    <row r="15" spans="1:6" x14ac:dyDescent="0.25">
      <c r="A15" s="2" t="s">
        <v>12</v>
      </c>
      <c r="F15" s="83">
        <f t="shared" si="0"/>
        <v>0</v>
      </c>
    </row>
    <row r="16" spans="1:6" x14ac:dyDescent="0.25">
      <c r="A16" s="2" t="s">
        <v>35</v>
      </c>
      <c r="F16" s="83">
        <f t="shared" si="0"/>
        <v>0</v>
      </c>
    </row>
    <row r="17" spans="1:6" x14ac:dyDescent="0.25">
      <c r="A17" s="2" t="s">
        <v>9</v>
      </c>
      <c r="F17" s="83">
        <f t="shared" si="0"/>
        <v>0</v>
      </c>
    </row>
    <row r="18" spans="1:6" x14ac:dyDescent="0.25">
      <c r="A18" s="2" t="s">
        <v>70</v>
      </c>
      <c r="F18" s="83">
        <f t="shared" si="0"/>
        <v>0</v>
      </c>
    </row>
    <row r="19" spans="1:6" x14ac:dyDescent="0.25">
      <c r="A19" s="9" t="s">
        <v>8</v>
      </c>
      <c r="F19" s="83">
        <f t="shared" si="0"/>
        <v>0</v>
      </c>
    </row>
    <row r="20" spans="1:6" x14ac:dyDescent="0.25">
      <c r="A20" s="9" t="s">
        <v>8</v>
      </c>
      <c r="F20" s="83">
        <f t="shared" si="0"/>
        <v>0</v>
      </c>
    </row>
    <row r="21" spans="1:6" x14ac:dyDescent="0.25">
      <c r="A21" s="9" t="s">
        <v>8</v>
      </c>
      <c r="C21">
        <v>387894.36999999994</v>
      </c>
      <c r="F21" s="83">
        <f t="shared" si="0"/>
        <v>387894.36999999994</v>
      </c>
    </row>
    <row r="22" spans="1:6" x14ac:dyDescent="0.25">
      <c r="A22" s="15" t="s">
        <v>33</v>
      </c>
      <c r="B22" s="55"/>
      <c r="C22" s="84">
        <f>SUM(C7:C21)</f>
        <v>387894.36999999994</v>
      </c>
      <c r="D22" s="84">
        <f t="shared" ref="D22:E22" si="1">SUM(D7:D21)</f>
        <v>0</v>
      </c>
      <c r="E22" s="84">
        <f t="shared" si="1"/>
        <v>0</v>
      </c>
      <c r="F22" s="85">
        <f>C22+D22+E22</f>
        <v>387894.36999999994</v>
      </c>
    </row>
    <row r="24" spans="1:6" x14ac:dyDescent="0.25">
      <c r="A24" s="60" t="s">
        <v>61</v>
      </c>
      <c r="B24" s="60"/>
      <c r="C24" s="60"/>
      <c r="D24" s="60"/>
      <c r="E24" s="60"/>
      <c r="F24" s="60"/>
    </row>
    <row r="25" spans="1:6" x14ac:dyDescent="0.25">
      <c r="A25" s="61" t="s">
        <v>62</v>
      </c>
      <c r="B25" s="62"/>
      <c r="C25" s="90">
        <f>IF(ISERR(C22/C24),0,C22/C24)</f>
        <v>0</v>
      </c>
      <c r="D25" s="90">
        <f t="shared" ref="D25:E25" si="2">IF(ISERR(D22/D24),0,D22/D24)</f>
        <v>0</v>
      </c>
      <c r="E25" s="90">
        <f t="shared" si="2"/>
        <v>0</v>
      </c>
      <c r="F25" s="91"/>
    </row>
    <row r="28" spans="1:6" x14ac:dyDescent="0.25">
      <c r="A28" s="56" t="s">
        <v>26</v>
      </c>
      <c r="B28" s="53"/>
      <c r="C28" s="53"/>
      <c r="D28" s="53"/>
      <c r="E28" s="53"/>
      <c r="F28" s="54"/>
    </row>
    <row r="29" spans="1:6" x14ac:dyDescent="0.25">
      <c r="A29" s="9" t="s">
        <v>28</v>
      </c>
      <c r="F29" s="83">
        <f>SUM(C29:E29)</f>
        <v>0</v>
      </c>
    </row>
    <row r="30" spans="1:6" x14ac:dyDescent="0.25">
      <c r="A30" s="9" t="s">
        <v>28</v>
      </c>
      <c r="F30" s="83">
        <f t="shared" ref="F30:F31" si="3">SUM(C30:E30)</f>
        <v>0</v>
      </c>
    </row>
    <row r="31" spans="1:6" x14ac:dyDescent="0.25">
      <c r="A31" s="9" t="s">
        <v>28</v>
      </c>
      <c r="F31" s="83">
        <f t="shared" si="3"/>
        <v>0</v>
      </c>
    </row>
    <row r="32" spans="1:6" x14ac:dyDescent="0.25">
      <c r="A32" s="58" t="s">
        <v>32</v>
      </c>
      <c r="B32" s="55"/>
      <c r="C32" s="55"/>
      <c r="D32" s="55"/>
      <c r="E32" s="55"/>
      <c r="F32" s="85">
        <f>SUM(F29:F31)</f>
        <v>0</v>
      </c>
    </row>
    <row r="34" spans="1:6" x14ac:dyDescent="0.25">
      <c r="A34" s="57" t="s">
        <v>10</v>
      </c>
      <c r="B34" s="53"/>
      <c r="C34" s="53"/>
      <c r="D34" s="53"/>
      <c r="E34" s="53"/>
      <c r="F34" s="86">
        <f>F22+F32</f>
        <v>387894.36999999994</v>
      </c>
    </row>
    <row r="36" spans="1:6" x14ac:dyDescent="0.25">
      <c r="A36" t="s">
        <v>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55"/>
  <sheetViews>
    <sheetView tabSelected="1"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2" width="12.7109375" style="9" customWidth="1"/>
    <col min="3" max="3" width="11.5703125" style="9" bestFit="1" customWidth="1"/>
    <col min="4" max="5" width="10.5703125" style="9" bestFit="1" customWidth="1"/>
    <col min="6" max="7" width="11.14062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85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+'Dist G'!B10</f>
        <v>17.299999999999997</v>
      </c>
      <c r="C7" s="9">
        <f>+'Dist G'!C10</f>
        <v>6.8</v>
      </c>
      <c r="D7" s="9">
        <f>+'Dist G'!D10</f>
        <v>1</v>
      </c>
      <c r="E7" s="9">
        <f>+'Dist G'!E10</f>
        <v>0.6</v>
      </c>
      <c r="F7" s="9">
        <f>+'Dist G'!F10</f>
        <v>0.5</v>
      </c>
      <c r="G7" s="9">
        <f>+'Dist G'!G10</f>
        <v>1</v>
      </c>
      <c r="H7" s="9">
        <f>+'Dist G'!H10</f>
        <v>1</v>
      </c>
      <c r="I7" s="9">
        <f>+'Dist G'!I10</f>
        <v>0</v>
      </c>
      <c r="J7" s="9">
        <f>+'Dist G'!J10</f>
        <v>0.2</v>
      </c>
      <c r="K7" s="9">
        <f>+'Dist G'!K10</f>
        <v>0.1</v>
      </c>
      <c r="L7" s="9">
        <f>+'Dist G'!L10</f>
        <v>0.1</v>
      </c>
      <c r="M7" s="9">
        <f>+'Dist G'!M10</f>
        <v>6</v>
      </c>
      <c r="N7" s="9">
        <v>0</v>
      </c>
    </row>
    <row r="8" spans="1:14" x14ac:dyDescent="0.25"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80">
        <v>19136</v>
      </c>
      <c r="C10" s="3">
        <f>IF(ISERR($B10*'Dist G'!C10/'Dist G'!$B10),0,$B10*'Dist G'!C10/'Dist G'!$B10)</f>
        <v>7521.6647398843943</v>
      </c>
      <c r="D10" s="3">
        <f>IF(ISERR($B10*'Dist G'!D10/'Dist G'!$B10),0,$B10*'Dist G'!D10/'Dist G'!$B10)</f>
        <v>1106.127167630058</v>
      </c>
      <c r="E10" s="3">
        <f>IF(ISERR($B10*'Dist G'!E10/'Dist G'!$B10),0,$B10*'Dist G'!E10/'Dist G'!$B10)</f>
        <v>663.67630057803478</v>
      </c>
      <c r="F10" s="3">
        <f>IF(ISERR($B10*'Dist G'!F10/'Dist G'!$B10),0,$B10*'Dist G'!F10/'Dist G'!$B10)</f>
        <v>553.06358381502901</v>
      </c>
      <c r="G10" s="3">
        <f>IF(ISERR($B10*'Dist G'!G10/'Dist G'!$B10),0,$B10*'Dist G'!G10/'Dist G'!$B10)</f>
        <v>1106.127167630058</v>
      </c>
      <c r="H10" s="3">
        <f>IF(ISERR($B10*'Dist G'!H10/'Dist G'!$B10),0,$B10*'Dist G'!H10/'Dist G'!$B10)</f>
        <v>1106.127167630058</v>
      </c>
      <c r="I10" s="3">
        <f>IF(ISERR($B10*'Dist G'!I10/'Dist G'!$B10),0,$B10*'Dist G'!I10/'Dist G'!$B10)</f>
        <v>0</v>
      </c>
      <c r="J10" s="3">
        <f>IF(ISERR($B10*'Dist G'!J10/'Dist G'!$B10),0,$B10*'Dist G'!J10/'Dist G'!$B10)</f>
        <v>221.22543352601161</v>
      </c>
      <c r="K10" s="3">
        <f>IF(ISERR($B10*'Dist G'!K10/'Dist G'!$B10),0,$B10*'Dist G'!K10/'Dist G'!$B10)</f>
        <v>110.61271676300581</v>
      </c>
      <c r="L10" s="3">
        <f>IF(ISERR($B10*'Dist G'!L10/'Dist G'!$B10),0,$B10*'Dist G'!L10/'Dist G'!$B10)</f>
        <v>110.61271676300581</v>
      </c>
      <c r="M10" s="3">
        <f>IF(ISERR($B10*'Dist G'!M10/'Dist G'!$B10),0,$B10*'Dist G'!M10/'Dist G'!$B10)</f>
        <v>6636.7630057803481</v>
      </c>
      <c r="N10" s="3">
        <f>IF(ISERR($B10*'Dist G'!N10/'Dist G'!$B10),0,$B10*'Dist G'!N10/'Dist G'!$B10)</f>
        <v>0</v>
      </c>
    </row>
    <row r="11" spans="1:14" x14ac:dyDescent="0.25">
      <c r="A11" s="2" t="s">
        <v>89</v>
      </c>
      <c r="B11" s="80">
        <v>0</v>
      </c>
      <c r="C11" s="3">
        <f>IF(ISERR($B11*'Dist G'!C11/'Dist G'!$B11),0,$B11*'Dist G'!C11/'Dist G'!$B11)</f>
        <v>0</v>
      </c>
      <c r="D11" s="3">
        <f>IF(ISERR($B11*'Dist G'!D11/'Dist G'!$B11),0,$B11*'Dist G'!D11/'Dist G'!$B11)</f>
        <v>0</v>
      </c>
      <c r="E11" s="3">
        <f>IF(ISERR($B11*'Dist G'!E11/'Dist G'!$B11),0,$B11*'Dist G'!E11/'Dist G'!$B11)</f>
        <v>0</v>
      </c>
      <c r="F11" s="3">
        <f>IF(ISERR($B11*'Dist G'!F11/'Dist G'!$B11),0,$B11*'Dist G'!F11/'Dist G'!$B11)</f>
        <v>0</v>
      </c>
      <c r="G11" s="3">
        <f>IF(ISERR($B11*'Dist G'!G11/'Dist G'!$B11),0,$B11*'Dist G'!G11/'Dist G'!$B11)</f>
        <v>0</v>
      </c>
      <c r="H11" s="3">
        <f>IF(ISERR($B11*'Dist G'!H11/'Dist G'!$B11),0,$B11*'Dist G'!H11/'Dist G'!$B11)</f>
        <v>0</v>
      </c>
      <c r="I11" s="3">
        <f>IF(ISERR($B11*'Dist G'!I11/'Dist G'!$B11),0,$B11*'Dist G'!I11/'Dist G'!$B11)</f>
        <v>0</v>
      </c>
      <c r="J11" s="3">
        <f>IF(ISERR($B11*'Dist G'!J11/'Dist G'!$B11),0,$B11*'Dist G'!J11/'Dist G'!$B11)</f>
        <v>0</v>
      </c>
      <c r="K11" s="3">
        <f>IF(ISERR($B11*'Dist G'!K11/'Dist G'!$B11),0,$B11*'Dist G'!K11/'Dist G'!$B11)</f>
        <v>0</v>
      </c>
      <c r="L11" s="3">
        <f>IF(ISERR($B11*'Dist G'!L11/'Dist G'!$B11),0,$B11*'Dist G'!L11/'Dist G'!$B11)</f>
        <v>0</v>
      </c>
      <c r="M11" s="3">
        <f>IF(ISERR($B11*'Dist G'!M11/'Dist G'!$B11),0,$B11*'Dist G'!M11/'Dist G'!$B11)</f>
        <v>0</v>
      </c>
      <c r="N11" s="3">
        <f>IF(ISERR($B11*'Dist G'!N11/'Dist G'!$B11),0,$B11*'Dist G'!N11/'Dist G'!$B11)</f>
        <v>0</v>
      </c>
    </row>
    <row r="12" spans="1:14" x14ac:dyDescent="0.25">
      <c r="A12" s="2" t="s">
        <v>90</v>
      </c>
      <c r="B12" s="80">
        <v>12000</v>
      </c>
      <c r="C12" s="3">
        <f>IF(ISERR($B12*'Dist G'!C12/'Dist G'!$B12),0,$B12*'Dist G'!C12/'Dist G'!$B12)</f>
        <v>4716.7630057803472</v>
      </c>
      <c r="D12" s="3">
        <f>IF(ISERR($B12*'Dist G'!D12/'Dist G'!$B12),0,$B12*'Dist G'!D12/'Dist G'!$B12)</f>
        <v>693.6416184971099</v>
      </c>
      <c r="E12" s="3">
        <f>IF(ISERR($B12*'Dist G'!E12/'Dist G'!$B12),0,$B12*'Dist G'!E12/'Dist G'!$B12)</f>
        <v>416.18497109826598</v>
      </c>
      <c r="F12" s="3">
        <f>IF(ISERR($B12*'Dist G'!F12/'Dist G'!$B12),0,$B12*'Dist G'!F12/'Dist G'!$B12)</f>
        <v>346.82080924855495</v>
      </c>
      <c r="G12" s="3">
        <f>IF(ISERR($B12*'Dist G'!G12/'Dist G'!$B12),0,$B12*'Dist G'!G12/'Dist G'!$B12)</f>
        <v>693.6416184971099</v>
      </c>
      <c r="H12" s="3">
        <f>IF(ISERR($B12*'Dist G'!H12/'Dist G'!$B12),0,$B12*'Dist G'!H12/'Dist G'!$B12)</f>
        <v>693.6416184971099</v>
      </c>
      <c r="I12" s="3">
        <f>IF(ISERR($B12*'Dist G'!I12/'Dist G'!$B12),0,$B12*'Dist G'!I12/'Dist G'!$B12)</f>
        <v>0</v>
      </c>
      <c r="J12" s="3">
        <f>IF(ISERR($B12*'Dist G'!J12/'Dist G'!$B12),0,$B12*'Dist G'!J12/'Dist G'!$B12)</f>
        <v>138.72832369942199</v>
      </c>
      <c r="K12" s="3">
        <f>IF(ISERR($B12*'Dist G'!K12/'Dist G'!$B12),0,$B12*'Dist G'!K12/'Dist G'!$B12)</f>
        <v>69.364161849710996</v>
      </c>
      <c r="L12" s="3">
        <f>IF(ISERR($B12*'Dist G'!L12/'Dist G'!$B12),0,$B12*'Dist G'!L12/'Dist G'!$B12)</f>
        <v>69.364161849710996</v>
      </c>
      <c r="M12" s="3">
        <f>IF(ISERR($B12*'Dist G'!M12/'Dist G'!$B12),0,$B12*'Dist G'!M12/'Dist G'!$B12)</f>
        <v>4161.8497109826594</v>
      </c>
      <c r="N12" s="3">
        <f>IF(ISERR($B12*'Dist G'!N12/'Dist G'!$B12),0,$B12*'Dist G'!N12/'Dist G'!$B12)</f>
        <v>0</v>
      </c>
    </row>
    <row r="13" spans="1:14" x14ac:dyDescent="0.25">
      <c r="A13" s="2" t="s">
        <v>91</v>
      </c>
      <c r="B13" s="80">
        <v>9000</v>
      </c>
      <c r="C13" s="3">
        <f>IF(ISERR($B13*'Dist G'!C13/'Dist G'!$B13),0,$B13*'Dist G'!C13/'Dist G'!$B13)</f>
        <v>3537.5722543352608</v>
      </c>
      <c r="D13" s="3">
        <f>IF(ISERR($B13*'Dist G'!D13/'Dist G'!$B13),0,$B13*'Dist G'!D13/'Dist G'!$B13)</f>
        <v>520.23121387283243</v>
      </c>
      <c r="E13" s="3">
        <f>IF(ISERR($B13*'Dist G'!E13/'Dist G'!$B13),0,$B13*'Dist G'!E13/'Dist G'!$B13)</f>
        <v>312.13872832369947</v>
      </c>
      <c r="F13" s="3">
        <f>IF(ISERR($B13*'Dist G'!F13/'Dist G'!$B13),0,$B13*'Dist G'!F13/'Dist G'!$B13)</f>
        <v>260.11560693641621</v>
      </c>
      <c r="G13" s="3">
        <f>IF(ISERR($B13*'Dist G'!G13/'Dist G'!$B13),0,$B13*'Dist G'!G13/'Dist G'!$B13)</f>
        <v>520.23121387283243</v>
      </c>
      <c r="H13" s="3">
        <f>IF(ISERR($B13*'Dist G'!H13/'Dist G'!$B13),0,$B13*'Dist G'!H13/'Dist G'!$B13)</f>
        <v>520.23121387283243</v>
      </c>
      <c r="I13" s="3">
        <f>IF(ISERR($B13*'Dist G'!I13/'Dist G'!$B13),0,$B13*'Dist G'!I13/'Dist G'!$B13)</f>
        <v>0</v>
      </c>
      <c r="J13" s="3">
        <f>IF(ISERR($B13*'Dist G'!J13/'Dist G'!$B13),0,$B13*'Dist G'!J13/'Dist G'!$B13)</f>
        <v>104.04624277456649</v>
      </c>
      <c r="K13" s="3">
        <f>IF(ISERR($B13*'Dist G'!K13/'Dist G'!$B13),0,$B13*'Dist G'!K13/'Dist G'!$B13)</f>
        <v>52.023121387283247</v>
      </c>
      <c r="L13" s="3">
        <f>IF(ISERR($B13*'Dist G'!L13/'Dist G'!$B13),0,$B13*'Dist G'!L13/'Dist G'!$B13)</f>
        <v>52.023121387283247</v>
      </c>
      <c r="M13" s="3">
        <f>IF(ISERR($B13*'Dist G'!M13/'Dist G'!$B13),0,$B13*'Dist G'!M13/'Dist G'!$B13)</f>
        <v>3121.3872832369948</v>
      </c>
      <c r="N13" s="3">
        <f>IF(ISERR($B13*'Dist G'!N13/'Dist G'!$B13),0,$B13*'Dist G'!N13/'Dist G'!$B13)</f>
        <v>0</v>
      </c>
    </row>
    <row r="14" spans="1:14" x14ac:dyDescent="0.25">
      <c r="A14" s="2" t="s">
        <v>92</v>
      </c>
      <c r="B14" s="80">
        <v>2200</v>
      </c>
      <c r="C14" s="3">
        <f>IF(ISERR($B14*'Dist G'!C14/'Dist G'!$B14),0,$B14*'Dist G'!C14/'Dist G'!$B14)</f>
        <v>864.73988439306368</v>
      </c>
      <c r="D14" s="3">
        <f>IF(ISERR($B14*'Dist G'!D14/'Dist G'!$B14),0,$B14*'Dist G'!D14/'Dist G'!$B14)</f>
        <v>127.16763005780349</v>
      </c>
      <c r="E14" s="3">
        <f>IF(ISERR($B14*'Dist G'!E14/'Dist G'!$B14),0,$B14*'Dist G'!E14/'Dist G'!$B14)</f>
        <v>76.30057803468209</v>
      </c>
      <c r="F14" s="3">
        <f>IF(ISERR($B14*'Dist G'!F14/'Dist G'!$B14),0,$B14*'Dist G'!F14/'Dist G'!$B14)</f>
        <v>63.583815028901746</v>
      </c>
      <c r="G14" s="3">
        <f>IF(ISERR($B14*'Dist G'!G14/'Dist G'!$B14),0,$B14*'Dist G'!G14/'Dist G'!$B14)</f>
        <v>127.16763005780349</v>
      </c>
      <c r="H14" s="3">
        <f>IF(ISERR($B14*'Dist G'!H14/'Dist G'!$B14),0,$B14*'Dist G'!H14/'Dist G'!$B14)</f>
        <v>127.16763005780349</v>
      </c>
      <c r="I14" s="3">
        <f>IF(ISERR($B14*'Dist G'!I14/'Dist G'!$B14),0,$B14*'Dist G'!I14/'Dist G'!$B14)</f>
        <v>0</v>
      </c>
      <c r="J14" s="3">
        <f>IF(ISERR($B14*'Dist G'!J14/'Dist G'!$B14),0,$B14*'Dist G'!J14/'Dist G'!$B14)</f>
        <v>25.433526011560698</v>
      </c>
      <c r="K14" s="3">
        <f>IF(ISERR($B14*'Dist G'!K14/'Dist G'!$B14),0,$B14*'Dist G'!K14/'Dist G'!$B14)</f>
        <v>12.716763005780349</v>
      </c>
      <c r="L14" s="3">
        <f>IF(ISERR($B14*'Dist G'!L14/'Dist G'!$B14),0,$B14*'Dist G'!L14/'Dist G'!$B14)</f>
        <v>12.716763005780349</v>
      </c>
      <c r="M14" s="3">
        <f>IF(ISERR($B14*'Dist G'!M14/'Dist G'!$B14),0,$B14*'Dist G'!M14/'Dist G'!$B14)</f>
        <v>763.00578034682098</v>
      </c>
      <c r="N14" s="3">
        <f>IF(ISERR($B14*'Dist G'!N14/'Dist G'!$B14),0,$B14*'Dist G'!N14/'Dist G'!$B14)</f>
        <v>0</v>
      </c>
    </row>
    <row r="15" spans="1:14" x14ac:dyDescent="0.25">
      <c r="A15" s="2" t="s">
        <v>93</v>
      </c>
      <c r="B15" s="80"/>
      <c r="C15" s="3">
        <f>IF(ISERR($B15*'Dist G'!C15/'Dist G'!$B15),0,$B15*'Dist G'!C15/'Dist G'!$B15)</f>
        <v>0</v>
      </c>
      <c r="D15" s="3">
        <f>IF(ISERR($B15*'Dist G'!D15/'Dist G'!$B15),0,$B15*'Dist G'!D15/'Dist G'!$B15)</f>
        <v>0</v>
      </c>
      <c r="E15" s="3">
        <f>IF(ISERR($B15*'Dist G'!E15/'Dist G'!$B15),0,$B15*'Dist G'!E15/'Dist G'!$B15)</f>
        <v>0</v>
      </c>
      <c r="F15" s="3">
        <f>IF(ISERR($B15*'Dist G'!F15/'Dist G'!$B15),0,$B15*'Dist G'!F15/'Dist G'!$B15)</f>
        <v>0</v>
      </c>
      <c r="G15" s="3">
        <f>IF(ISERR($B15*'Dist G'!G15/'Dist G'!$B15),0,$B15*'Dist G'!G15/'Dist G'!$B15)</f>
        <v>0</v>
      </c>
      <c r="H15" s="3">
        <f>IF(ISERR($B15*'Dist G'!H15/'Dist G'!$B15),0,$B15*'Dist G'!H15/'Dist G'!$B15)</f>
        <v>0</v>
      </c>
      <c r="I15" s="3">
        <f>IF(ISERR($B15*'Dist G'!I15/'Dist G'!$B15),0,$B15*'Dist G'!I15/'Dist G'!$B15)</f>
        <v>0</v>
      </c>
      <c r="J15" s="3">
        <f>IF(ISERR($B15*'Dist G'!J15/'Dist G'!$B15),0,$B15*'Dist G'!J15/'Dist G'!$B15)</f>
        <v>0</v>
      </c>
      <c r="K15" s="3">
        <f>IF(ISERR($B15*'Dist G'!K15/'Dist G'!$B15),0,$B15*'Dist G'!K15/'Dist G'!$B15)</f>
        <v>0</v>
      </c>
      <c r="L15" s="3">
        <f>IF(ISERR($B15*'Dist G'!L15/'Dist G'!$B15),0,$B15*'Dist G'!L15/'Dist G'!$B15)</f>
        <v>0</v>
      </c>
      <c r="M15" s="3">
        <f>IF(ISERR($B15*'Dist G'!M15/'Dist G'!$B15),0,$B15*'Dist G'!M15/'Dist G'!$B15)</f>
        <v>0</v>
      </c>
      <c r="N15" s="3">
        <f>IF(ISERR($B15*'Dist G'!N15/'Dist G'!$B15),0,$B15*'Dist G'!N15/'Dist G'!$B15)</f>
        <v>0</v>
      </c>
    </row>
    <row r="16" spans="1:14" x14ac:dyDescent="0.25">
      <c r="A16" s="2" t="s">
        <v>94</v>
      </c>
      <c r="B16" s="80">
        <v>800</v>
      </c>
      <c r="C16" s="3">
        <f>IF(ISERR($B16*'Dist G'!C16/'Dist G'!$B16),0,$B16*'Dist G'!C16/'Dist G'!$B16)</f>
        <v>314.45086705202317</v>
      </c>
      <c r="D16" s="3">
        <f>IF(ISERR($B16*'Dist G'!D16/'Dist G'!$B16),0,$B16*'Dist G'!D16/'Dist G'!$B16)</f>
        <v>46.242774566473997</v>
      </c>
      <c r="E16" s="3">
        <f>IF(ISERR($B16*'Dist G'!E16/'Dist G'!$B16),0,$B16*'Dist G'!E16/'Dist G'!$B16)</f>
        <v>27.745664739884397</v>
      </c>
      <c r="F16" s="3">
        <f>IF(ISERR($B16*'Dist G'!F16/'Dist G'!$B16),0,$B16*'Dist G'!F16/'Dist G'!$B16)</f>
        <v>23.121387283236999</v>
      </c>
      <c r="G16" s="3">
        <f>IF(ISERR($B16*'Dist G'!G16/'Dist G'!$B16),0,$B16*'Dist G'!G16/'Dist G'!$B16)</f>
        <v>46.242774566473997</v>
      </c>
      <c r="H16" s="3">
        <f>IF(ISERR($B16*'Dist G'!H16/'Dist G'!$B16),0,$B16*'Dist G'!H16/'Dist G'!$B16)</f>
        <v>46.242774566473997</v>
      </c>
      <c r="I16" s="3">
        <f>IF(ISERR($B16*'Dist G'!I16/'Dist G'!$B16),0,$B16*'Dist G'!I16/'Dist G'!$B16)</f>
        <v>0</v>
      </c>
      <c r="J16" s="3">
        <f>IF(ISERR($B16*'Dist G'!J16/'Dist G'!$B16),0,$B16*'Dist G'!J16/'Dist G'!$B16)</f>
        <v>9.2485549132947984</v>
      </c>
      <c r="K16" s="3">
        <f>IF(ISERR($B16*'Dist G'!K16/'Dist G'!$B16),0,$B16*'Dist G'!K16/'Dist G'!$B16)</f>
        <v>4.6242774566473992</v>
      </c>
      <c r="L16" s="3">
        <f>IF(ISERR($B16*'Dist G'!L16/'Dist G'!$B16),0,$B16*'Dist G'!L16/'Dist G'!$B16)</f>
        <v>4.6242774566473992</v>
      </c>
      <c r="M16" s="3">
        <f>IF(ISERR($B16*'Dist G'!M16/'Dist G'!$B16),0,$B16*'Dist G'!M16/'Dist G'!$B16)</f>
        <v>277.45664739884398</v>
      </c>
      <c r="N16" s="3">
        <f>IF(ISERR($B16*'Dist G'!N16/'Dist G'!$B16),0,$B16*'Dist G'!N16/'Dist G'!$B16)</f>
        <v>0</v>
      </c>
    </row>
    <row r="17" spans="1:21" x14ac:dyDescent="0.25">
      <c r="A17" s="2" t="s">
        <v>95</v>
      </c>
      <c r="B17" s="80">
        <v>0</v>
      </c>
      <c r="C17" s="3">
        <f>IF(ISERR($B17*'Dist G'!C17/'Dist G'!$B17),0,$B17*'Dist G'!C17/'Dist G'!$B17)</f>
        <v>0</v>
      </c>
      <c r="D17" s="3">
        <f>IF(ISERR($B17*'Dist G'!D17/'Dist G'!$B17),0,$B17*'Dist G'!D17/'Dist G'!$B17)</f>
        <v>0</v>
      </c>
      <c r="E17" s="3">
        <f>IF(ISERR($B17*'Dist G'!E17/'Dist G'!$B17),0,$B17*'Dist G'!E17/'Dist G'!$B17)</f>
        <v>0</v>
      </c>
      <c r="F17" s="3">
        <f>IF(ISERR($B17*'Dist G'!F17/'Dist G'!$B17),0,$B17*'Dist G'!F17/'Dist G'!$B17)</f>
        <v>0</v>
      </c>
      <c r="G17" s="3">
        <f>IF(ISERR($B17*'Dist G'!G17/'Dist G'!$B17),0,$B17*'Dist G'!G17/'Dist G'!$B17)</f>
        <v>0</v>
      </c>
      <c r="H17" s="3">
        <f>IF(ISERR($B17*'Dist G'!H17/'Dist G'!$B17),0,$B17*'Dist G'!H17/'Dist G'!$B17)</f>
        <v>0</v>
      </c>
      <c r="I17" s="3">
        <f>IF(ISERR($B17*'Dist G'!I17/'Dist G'!$B17),0,$B17*'Dist G'!I17/'Dist G'!$B17)</f>
        <v>0</v>
      </c>
      <c r="J17" s="3">
        <f>IF(ISERR($B17*'Dist G'!J17/'Dist G'!$B17),0,$B17*'Dist G'!J17/'Dist G'!$B17)</f>
        <v>0</v>
      </c>
      <c r="K17" s="3">
        <f>IF(ISERR($B17*'Dist G'!K17/'Dist G'!$B17),0,$B17*'Dist G'!K17/'Dist G'!$B17)</f>
        <v>0</v>
      </c>
      <c r="L17" s="3">
        <f>IF(ISERR($B17*'Dist G'!L17/'Dist G'!$B17),0,$B17*'Dist G'!L17/'Dist G'!$B17)</f>
        <v>0</v>
      </c>
      <c r="M17" s="3">
        <f>IF(ISERR($B17*'Dist G'!M17/'Dist G'!$B17),0,$B17*'Dist G'!M17/'Dist G'!$B17)</f>
        <v>0</v>
      </c>
      <c r="N17" s="3">
        <f>IF(ISERR($B17*'Dist G'!N17/'Dist G'!$B17),0,$B17*'Dist G'!N17/'Dist G'!$B17)</f>
        <v>0</v>
      </c>
    </row>
    <row r="18" spans="1:21" x14ac:dyDescent="0.25">
      <c r="A18" s="93" t="s">
        <v>96</v>
      </c>
      <c r="B18" s="92">
        <v>5282</v>
      </c>
      <c r="C18" s="3">
        <f>IF(ISERR($B18*'Dist G'!C18/'Dist G'!$B18),0,$B18*'Dist G'!C18/'Dist G'!$B18)</f>
        <v>0</v>
      </c>
      <c r="D18" s="3">
        <f>IF(ISERR($B18*'Dist G'!D18/'Dist G'!$B18),0,$B18*'Dist G'!D18/'Dist G'!$B18)</f>
        <v>0</v>
      </c>
      <c r="E18" s="3">
        <f>IF(ISERR($B18*'Dist G'!E18/'Dist G'!$B18),0,$B18*'Dist G'!E18/'Dist G'!$B18)</f>
        <v>0</v>
      </c>
      <c r="F18" s="3">
        <f>IF(ISERR($B18*'Dist G'!F18/'Dist G'!$B18),0,$B18*'Dist G'!F18/'Dist G'!$B18)</f>
        <v>0</v>
      </c>
      <c r="G18" s="3">
        <f>IF(ISERR($B18*'Dist G'!G18/'Dist G'!$B18),0,$B18*'Dist G'!G18/'Dist G'!$B18)</f>
        <v>0</v>
      </c>
      <c r="H18" s="3">
        <f>IF(ISERR($B18*'Dist G'!H18/'Dist G'!$B18),0,$B18*'Dist G'!H18/'Dist G'!$B18)</f>
        <v>586.88888888888891</v>
      </c>
      <c r="I18" s="3">
        <f>IF(ISERR($B18*'Dist G'!I18/'Dist G'!$B18),0,$B18*'Dist G'!I18/'Dist G'!$B18)</f>
        <v>0</v>
      </c>
      <c r="J18" s="3">
        <f>IF(ISERR($B18*'Dist G'!J18/'Dist G'!$B18),0,$B18*'Dist G'!J18/'Dist G'!$B18)</f>
        <v>0</v>
      </c>
      <c r="K18" s="3">
        <f>IF(ISERR($B18*'Dist G'!K18/'Dist G'!$B18),0,$B18*'Dist G'!K18/'Dist G'!$B18)</f>
        <v>0</v>
      </c>
      <c r="L18" s="3">
        <f>IF(ISERR($B18*'Dist G'!L18/'Dist G'!$B18),0,$B18*'Dist G'!L18/'Dist G'!$B18)</f>
        <v>0</v>
      </c>
      <c r="M18" s="3">
        <f>IF(ISERR($B18*'Dist G'!M18/'Dist G'!$B18),0,$B18*'Dist G'!M18/'Dist G'!$B18)</f>
        <v>4695.1111111111113</v>
      </c>
      <c r="N18" s="3">
        <f>IF(ISERR($B18*'Dist G'!N18/'Dist G'!$B18),0,$B18*'Dist G'!N18/'Dist G'!$B18)</f>
        <v>0</v>
      </c>
    </row>
    <row r="19" spans="1:21" x14ac:dyDescent="0.25">
      <c r="A19" s="93" t="s">
        <v>97</v>
      </c>
      <c r="B19" s="80"/>
      <c r="C19" s="3">
        <f>IF(ISERR($B19*'Dist G'!C19/'Dist G'!$B19),0,$B19*'Dist G'!C19/'Dist G'!$B19)</f>
        <v>0</v>
      </c>
      <c r="D19" s="3">
        <f>IF(ISERR($B19*'Dist G'!D19/'Dist G'!$B19),0,$B19*'Dist G'!D19/'Dist G'!$B19)</f>
        <v>0</v>
      </c>
      <c r="E19" s="3">
        <f>IF(ISERR($B19*'Dist G'!E19/'Dist G'!$B19),0,$B19*'Dist G'!E19/'Dist G'!$B19)</f>
        <v>0</v>
      </c>
      <c r="F19" s="3">
        <f>IF(ISERR($B19*'Dist G'!F19/'Dist G'!$B19),0,$B19*'Dist G'!F19/'Dist G'!$B19)</f>
        <v>0</v>
      </c>
      <c r="G19" s="3">
        <f>IF(ISERR($B19*'Dist G'!G19/'Dist G'!$B19),0,$B19*'Dist G'!G19/'Dist G'!$B19)</f>
        <v>0</v>
      </c>
      <c r="H19" s="3">
        <f>IF(ISERR($B19*'Dist G'!H19/'Dist G'!$B19),0,$B19*'Dist G'!H19/'Dist G'!$B19)</f>
        <v>0</v>
      </c>
      <c r="I19" s="3">
        <f>IF(ISERR($B19*'Dist G'!I19/'Dist G'!$B19),0,$B19*'Dist G'!I19/'Dist G'!$B19)</f>
        <v>0</v>
      </c>
      <c r="J19" s="3">
        <f>IF(ISERR($B19*'Dist G'!J19/'Dist G'!$B19),0,$B19*'Dist G'!J19/'Dist G'!$B19)</f>
        <v>0</v>
      </c>
      <c r="K19" s="3">
        <f>IF(ISERR($B19*'Dist G'!K19/'Dist G'!$B19),0,$B19*'Dist G'!K19/'Dist G'!$B19)</f>
        <v>0</v>
      </c>
      <c r="L19" s="3">
        <f>IF(ISERR($B19*'Dist G'!L19/'Dist G'!$B19),0,$B19*'Dist G'!L19/'Dist G'!$B19)</f>
        <v>0</v>
      </c>
      <c r="M19" s="3">
        <f>IF(ISERR($B19*'Dist G'!M19/'Dist G'!$B19),0,$B19*'Dist G'!M19/'Dist G'!$B19)</f>
        <v>0</v>
      </c>
      <c r="N19" s="3">
        <f>IF(ISERR($B19*'Dist G'!N19/'Dist G'!$B19),0,$B19*'Dist G'!N19/'Dist G'!$B19)</f>
        <v>0</v>
      </c>
    </row>
    <row r="20" spans="1:21" x14ac:dyDescent="0.25">
      <c r="A20" s="93" t="s">
        <v>98</v>
      </c>
      <c r="B20" s="106">
        <v>500</v>
      </c>
      <c r="C20" s="107"/>
      <c r="D20" s="107"/>
      <c r="E20" s="107"/>
      <c r="F20" s="107"/>
      <c r="G20" s="107"/>
      <c r="H20" s="107">
        <v>50</v>
      </c>
      <c r="I20" s="107"/>
      <c r="J20" s="107">
        <v>25</v>
      </c>
      <c r="K20" s="107"/>
      <c r="L20" s="107">
        <v>25</v>
      </c>
      <c r="M20" s="107">
        <v>400</v>
      </c>
      <c r="N20" s="107"/>
    </row>
    <row r="21" spans="1:21" x14ac:dyDescent="0.25">
      <c r="A21" s="2" t="s">
        <v>99</v>
      </c>
      <c r="B21" s="80">
        <v>2900</v>
      </c>
      <c r="C21" s="3">
        <f>IF(ISERR($B21*'Dist G'!C21/'Dist G'!$B21),0,$B21*'Dist G'!C21/'Dist G'!$B21)</f>
        <v>1139.884393063584</v>
      </c>
      <c r="D21" s="3">
        <f>IF(ISERR($B21*'Dist G'!D21/'Dist G'!$B21),0,$B21*'Dist G'!D21/'Dist G'!$B21)</f>
        <v>167.63005780346825</v>
      </c>
      <c r="E21" s="3">
        <f>IF(ISERR($B21*'Dist G'!E21/'Dist G'!$B21),0,$B21*'Dist G'!E21/'Dist G'!$B21)</f>
        <v>100.57803468208094</v>
      </c>
      <c r="F21" s="3">
        <f>IF(ISERR($B21*'Dist G'!F21/'Dist G'!$B21),0,$B21*'Dist G'!F21/'Dist G'!$B21)</f>
        <v>83.815028901734124</v>
      </c>
      <c r="G21" s="3">
        <f>IF(ISERR($B21*'Dist G'!G21/'Dist G'!$B21),0,$B21*'Dist G'!G21/'Dist G'!$B21)</f>
        <v>167.63005780346825</v>
      </c>
      <c r="H21" s="3">
        <f>IF(ISERR($B21*'Dist G'!H21/'Dist G'!$B21),0,$B21*'Dist G'!H21/'Dist G'!$B21)</f>
        <v>167.63005780346825</v>
      </c>
      <c r="I21" s="3">
        <f>IF(ISERR($B21*'Dist G'!I21/'Dist G'!$B21),0,$B21*'Dist G'!I21/'Dist G'!$B21)</f>
        <v>0</v>
      </c>
      <c r="J21" s="3">
        <f>IF(ISERR($B21*'Dist G'!J21/'Dist G'!$B21),0,$B21*'Dist G'!J21/'Dist G'!$B21)</f>
        <v>33.526011560693647</v>
      </c>
      <c r="K21" s="3">
        <f>IF(ISERR($B21*'Dist G'!K21/'Dist G'!$B21),0,$B21*'Dist G'!K21/'Dist G'!$B21)</f>
        <v>16.763005780346823</v>
      </c>
      <c r="L21" s="3">
        <f>IF(ISERR($B21*'Dist G'!L21/'Dist G'!$B21),0,$B21*'Dist G'!L21/'Dist G'!$B21)</f>
        <v>16.763005780346823</v>
      </c>
      <c r="M21" s="3">
        <f>IF(ISERR($B21*'Dist G'!M21/'Dist G'!$B21),0,$B21*'Dist G'!M21/'Dist G'!$B21)</f>
        <v>1005.7803468208094</v>
      </c>
      <c r="N21" s="3">
        <f>IF(ISERR($B21*'Dist G'!N21/'Dist G'!$B21),0,$B21*'Dist G'!N21/'Dist G'!$B21)</f>
        <v>0</v>
      </c>
    </row>
    <row r="22" spans="1:21" x14ac:dyDescent="0.25">
      <c r="A22" s="9" t="s">
        <v>76</v>
      </c>
      <c r="B22" s="80">
        <v>5000</v>
      </c>
      <c r="C22" s="3">
        <f>IF(ISERR($B22*'Dist G'!C22/'Dist G'!$B22),0,$B22*'Dist G'!C22/'Dist G'!$B22)</f>
        <v>1965.3179190751448</v>
      </c>
      <c r="D22" s="3">
        <f>IF(ISERR($B22*'Dist G'!D22/'Dist G'!$B22),0,$B22*'Dist G'!D22/'Dist G'!$B22)</f>
        <v>289.0173410404625</v>
      </c>
      <c r="E22" s="3">
        <f>IF(ISERR($B22*'Dist G'!E22/'Dist G'!$B22),0,$B22*'Dist G'!E22/'Dist G'!$B22)</f>
        <v>173.41040462427748</v>
      </c>
      <c r="F22" s="3">
        <f>IF(ISERR($B22*'Dist G'!F22/'Dist G'!$B22),0,$B22*'Dist G'!F22/'Dist G'!$B22)</f>
        <v>144.50867052023125</v>
      </c>
      <c r="G22" s="3">
        <f>IF(ISERR($B22*'Dist G'!G22/'Dist G'!$B22),0,$B22*'Dist G'!G22/'Dist G'!$B22)</f>
        <v>289.0173410404625</v>
      </c>
      <c r="H22" s="3">
        <f>IF(ISERR($B22*'Dist G'!H22/'Dist G'!$B22),0,$B22*'Dist G'!H22/'Dist G'!$B22)</f>
        <v>289.0173410404625</v>
      </c>
      <c r="I22" s="3">
        <f>IF(ISERR($B22*'Dist G'!I22/'Dist G'!$B22),0,$B22*'Dist G'!I22/'Dist G'!$B22)</f>
        <v>0</v>
      </c>
      <c r="J22" s="3">
        <f>IF(ISERR($B22*'Dist G'!J22/'Dist G'!$B22),0,$B22*'Dist G'!J22/'Dist G'!$B22)</f>
        <v>57.803468208092497</v>
      </c>
      <c r="K22" s="3">
        <f>IF(ISERR($B22*'Dist G'!K22/'Dist G'!$B22),0,$B22*'Dist G'!K22/'Dist G'!$B22)</f>
        <v>28.901734104046248</v>
      </c>
      <c r="L22" s="3">
        <f>IF(ISERR($B22*'Dist G'!L22/'Dist G'!$B22),0,$B22*'Dist G'!L22/'Dist G'!$B22)</f>
        <v>28.901734104046248</v>
      </c>
      <c r="M22" s="3">
        <f>IF(ISERR($B22*'Dist G'!M22/'Dist G'!$B22),0,$B22*'Dist G'!M22/'Dist G'!$B22)</f>
        <v>1734.1040462427748</v>
      </c>
      <c r="N22" s="3">
        <f>IF(ISERR($B22*'Dist G'!N22/'Dist G'!$B22),0,$B22*'Dist G'!N22/'Dist G'!$B22)</f>
        <v>0</v>
      </c>
    </row>
    <row r="23" spans="1:21" x14ac:dyDescent="0.25">
      <c r="A23" s="9" t="s">
        <v>77</v>
      </c>
      <c r="B23" s="80">
        <v>1000</v>
      </c>
      <c r="C23" s="3">
        <f>IF(ISERR($B23*'Dist G'!C23/'Dist G'!$B23),0,$B23*'Dist G'!C23/'Dist G'!$B23)</f>
        <v>393.06358381502895</v>
      </c>
      <c r="D23" s="3">
        <f>IF(ISERR($B23*'Dist G'!D23/'Dist G'!$B23),0,$B23*'Dist G'!D23/'Dist G'!$B23)</f>
        <v>57.803468208092497</v>
      </c>
      <c r="E23" s="3">
        <f>IF(ISERR($B23*'Dist G'!E23/'Dist G'!$B23),0,$B23*'Dist G'!E23/'Dist G'!$B23)</f>
        <v>34.682080924855498</v>
      </c>
      <c r="F23" s="3">
        <f>IF(ISERR($B23*'Dist G'!F23/'Dist G'!$B23),0,$B23*'Dist G'!F23/'Dist G'!$B23)</f>
        <v>28.901734104046248</v>
      </c>
      <c r="G23" s="3">
        <f>IF(ISERR($B23*'Dist G'!G23/'Dist G'!$B23),0,$B23*'Dist G'!G23/'Dist G'!$B23)</f>
        <v>57.803468208092497</v>
      </c>
      <c r="H23" s="3">
        <f>IF(ISERR($B23*'Dist G'!H23/'Dist G'!$B23),0,$B23*'Dist G'!H23/'Dist G'!$B23)</f>
        <v>57.803468208092497</v>
      </c>
      <c r="I23" s="3">
        <f>IF(ISERR($B23*'Dist G'!I23/'Dist G'!$B23),0,$B23*'Dist G'!I23/'Dist G'!$B23)</f>
        <v>0</v>
      </c>
      <c r="J23" s="3">
        <f>IF(ISERR($B23*'Dist G'!J23/'Dist G'!$B23),0,$B23*'Dist G'!J23/'Dist G'!$B23)</f>
        <v>11.560693641618499</v>
      </c>
      <c r="K23" s="3">
        <f>IF(ISERR($B23*'Dist G'!K23/'Dist G'!$B23),0,$B23*'Dist G'!K23/'Dist G'!$B23)</f>
        <v>5.7803468208092497</v>
      </c>
      <c r="L23" s="3">
        <f>IF(ISERR($B23*'Dist G'!L23/'Dist G'!$B23),0,$B23*'Dist G'!L23/'Dist G'!$B23)</f>
        <v>5.7803468208092497</v>
      </c>
      <c r="M23" s="3">
        <f>IF(ISERR($B23*'Dist G'!M23/'Dist G'!$B23),0,$B23*'Dist G'!M23/'Dist G'!$B23)</f>
        <v>346.82080924855495</v>
      </c>
      <c r="N23" s="3">
        <f>IF(ISERR($B23*'Dist G'!N23/'Dist G'!$B23),0,$B23*'Dist G'!N23/'Dist G'!$B23)</f>
        <v>0</v>
      </c>
    </row>
    <row r="24" spans="1:21" x14ac:dyDescent="0.25">
      <c r="A24" s="9" t="s">
        <v>78</v>
      </c>
      <c r="B24" s="80"/>
      <c r="C24" s="3">
        <f>IF(ISERR($B24*'Dist G'!C24/'Dist G'!$B24),0,$B24*'Dist G'!C24/'Dist G'!$B24)</f>
        <v>0</v>
      </c>
      <c r="D24" s="3">
        <f>IF(ISERR($B24*'Dist G'!D24/'Dist G'!$B24),0,$B24*'Dist G'!D24/'Dist G'!$B24)</f>
        <v>0</v>
      </c>
      <c r="E24" s="3">
        <f>IF(ISERR($B24*'Dist G'!E24/'Dist G'!$B24),0,$B24*'Dist G'!E24/'Dist G'!$B24)</f>
        <v>0</v>
      </c>
      <c r="F24" s="3">
        <f>IF(ISERR($B24*'Dist G'!F24/'Dist G'!$B24),0,$B24*'Dist G'!F24/'Dist G'!$B24)</f>
        <v>0</v>
      </c>
      <c r="G24" s="3">
        <f>IF(ISERR($B24*'Dist G'!G24/'Dist G'!$B24),0,$B24*'Dist G'!G24/'Dist G'!$B24)</f>
        <v>0</v>
      </c>
      <c r="H24" s="3">
        <f>IF(ISERR($B24*'Dist G'!H24/'Dist G'!$B24),0,$B24*'Dist G'!H24/'Dist G'!$B24)</f>
        <v>0</v>
      </c>
      <c r="I24" s="3">
        <f>IF(ISERR($B24*'Dist G'!I24/'Dist G'!$B24),0,$B24*'Dist G'!I24/'Dist G'!$B24)</f>
        <v>0</v>
      </c>
      <c r="J24" s="3">
        <f>IF(ISERR($B24*'Dist G'!J24/'Dist G'!$B24),0,$B24*'Dist G'!J24/'Dist G'!$B24)</f>
        <v>0</v>
      </c>
      <c r="K24" s="3">
        <f>IF(ISERR($B24*'Dist G'!K24/'Dist G'!$B24),0,$B24*'Dist G'!K24/'Dist G'!$B24)</f>
        <v>0</v>
      </c>
      <c r="L24" s="3">
        <f>IF(ISERR($B24*'Dist G'!L24/'Dist G'!$B24),0,$B24*'Dist G'!L24/'Dist G'!$B24)</f>
        <v>0</v>
      </c>
      <c r="M24" s="3">
        <f>IF(ISERR($B24*'Dist G'!M24/'Dist G'!$B24),0,$B24*'Dist G'!M24/'Dist G'!$B24)</f>
        <v>0</v>
      </c>
      <c r="N24" s="3">
        <f>IF(ISERR($B24*'Dist G'!N24/'Dist G'!$B24),0,$B24*'Dist G'!N24/'Dist G'!$B24)</f>
        <v>0</v>
      </c>
    </row>
    <row r="25" spans="1:21" x14ac:dyDescent="0.25">
      <c r="A25" s="9" t="s">
        <v>79</v>
      </c>
      <c r="B25" s="80"/>
      <c r="C25" s="3">
        <f>IF(ISERR($B25*'Dist G'!C25/'Dist G'!$B25),0,$B25*'Dist G'!C25/'Dist G'!$B25)</f>
        <v>0</v>
      </c>
      <c r="D25" s="3">
        <f>IF(ISERR($B25*'Dist G'!D25/'Dist G'!$B25),0,$B25*'Dist G'!D25/'Dist G'!$B25)</f>
        <v>0</v>
      </c>
      <c r="E25" s="3">
        <f>IF(ISERR($B25*'Dist G'!E25/'Dist G'!$B25),0,$B25*'Dist G'!E25/'Dist G'!$B25)</f>
        <v>0</v>
      </c>
      <c r="F25" s="3">
        <f>IF(ISERR($B25*'Dist G'!F25/'Dist G'!$B25),0,$B25*'Dist G'!F25/'Dist G'!$B25)</f>
        <v>0</v>
      </c>
      <c r="G25" s="3">
        <f>IF(ISERR($B25*'Dist G'!G25/'Dist G'!$B25),0,$B25*'Dist G'!G25/'Dist G'!$B25)</f>
        <v>0</v>
      </c>
      <c r="H25" s="3">
        <f>IF(ISERR($B25*'Dist G'!H25/'Dist G'!$B25),0,$B25*'Dist G'!H25/'Dist G'!$B25)</f>
        <v>0</v>
      </c>
      <c r="I25" s="3">
        <f>IF(ISERR($B25*'Dist G'!I25/'Dist G'!$B25),0,$B25*'Dist G'!I25/'Dist G'!$B25)</f>
        <v>0</v>
      </c>
      <c r="J25" s="3">
        <f>IF(ISERR($B25*'Dist G'!J25/'Dist G'!$B25),0,$B25*'Dist G'!J25/'Dist G'!$B25)</f>
        <v>0</v>
      </c>
      <c r="K25" s="3">
        <f>IF(ISERR($B25*'Dist G'!K25/'Dist G'!$B25),0,$B25*'Dist G'!K25/'Dist G'!$B25)</f>
        <v>0</v>
      </c>
      <c r="L25" s="3">
        <f>IF(ISERR($B25*'Dist G'!L25/'Dist G'!$B25),0,$B25*'Dist G'!L25/'Dist G'!$B25)</f>
        <v>0</v>
      </c>
      <c r="M25" s="3">
        <f>IF(ISERR($B25*'Dist G'!M25/'Dist G'!$B25),0,$B25*'Dist G'!M25/'Dist G'!$B25)</f>
        <v>0</v>
      </c>
      <c r="N25" s="3">
        <f>IF(ISERR($B25*'Dist G'!N25/'Dist G'!$B25),0,$B25*'Dist G'!N25/'Dist G'!$B25)</f>
        <v>0</v>
      </c>
    </row>
    <row r="26" spans="1:21" x14ac:dyDescent="0.25">
      <c r="A26" s="9" t="s">
        <v>80</v>
      </c>
      <c r="B26" s="80"/>
      <c r="C26" s="3">
        <f>IF(ISERR($B26*'Dist G'!C26/'Dist G'!$B26),0,$B26*'Dist G'!C26/'Dist G'!$B26)</f>
        <v>0</v>
      </c>
      <c r="D26" s="3">
        <f>IF(ISERR($B26*'Dist G'!D26/'Dist G'!$B26),0,$B26*'Dist G'!D26/'Dist G'!$B26)</f>
        <v>0</v>
      </c>
      <c r="E26" s="3">
        <f>IF(ISERR($B26*'Dist G'!E26/'Dist G'!$B26),0,$B26*'Dist G'!E26/'Dist G'!$B26)</f>
        <v>0</v>
      </c>
      <c r="F26" s="3">
        <f>IF(ISERR($B26*'Dist G'!F26/'Dist G'!$B26),0,$B26*'Dist G'!F26/'Dist G'!$B26)</f>
        <v>0</v>
      </c>
      <c r="G26" s="3">
        <f>IF(ISERR($B26*'Dist G'!G26/'Dist G'!$B26),0,$B26*'Dist G'!G26/'Dist G'!$B26)</f>
        <v>0</v>
      </c>
      <c r="H26" s="3">
        <f>IF(ISERR($B26*'Dist G'!H26/'Dist G'!$B26),0,$B26*'Dist G'!H26/'Dist G'!$B26)</f>
        <v>0</v>
      </c>
      <c r="I26" s="3">
        <f>IF(ISERR($B26*'Dist G'!I26/'Dist G'!$B26),0,$B26*'Dist G'!I26/'Dist G'!$B26)</f>
        <v>0</v>
      </c>
      <c r="J26" s="3">
        <f>IF(ISERR($B26*'Dist G'!J26/'Dist G'!$B26),0,$B26*'Dist G'!J26/'Dist G'!$B26)</f>
        <v>0</v>
      </c>
      <c r="K26" s="3">
        <f>IF(ISERR($B26*'Dist G'!K26/'Dist G'!$B26),0,$B26*'Dist G'!K26/'Dist G'!$B26)</f>
        <v>0</v>
      </c>
      <c r="L26" s="3">
        <f>IF(ISERR($B26*'Dist G'!L26/'Dist G'!$B26),0,$B26*'Dist G'!L26/'Dist G'!$B26)</f>
        <v>0</v>
      </c>
      <c r="M26" s="3">
        <f>IF(ISERR($B26*'Dist G'!M26/'Dist G'!$B26),0,$B26*'Dist G'!M26/'Dist G'!$B26)</f>
        <v>0</v>
      </c>
      <c r="N26" s="3">
        <f>IF(ISERR($B26*'Dist G'!N26/'Dist G'!$B26),0,$B26*'Dist G'!N26/'Dist G'!$B26)</f>
        <v>0</v>
      </c>
    </row>
    <row r="27" spans="1:21" x14ac:dyDescent="0.25">
      <c r="A27" s="9" t="s">
        <v>81</v>
      </c>
      <c r="B27" s="80"/>
      <c r="C27" s="3">
        <f>IF(ISERR($B27*'Dist G'!C27/'Dist G'!$B27),0,$B27*'Dist G'!C27/'Dist G'!$B27)</f>
        <v>0</v>
      </c>
      <c r="D27" s="3">
        <f>IF(ISERR($B27*'Dist G'!D27/'Dist G'!$B27),0,$B27*'Dist G'!D27/'Dist G'!$B27)</f>
        <v>0</v>
      </c>
      <c r="E27" s="3">
        <f>IF(ISERR($B27*'Dist G'!E27/'Dist G'!$B27),0,$B27*'Dist G'!E27/'Dist G'!$B27)</f>
        <v>0</v>
      </c>
      <c r="F27" s="3">
        <f>IF(ISERR($B27*'Dist G'!F27/'Dist G'!$B27),0,$B27*'Dist G'!F27/'Dist G'!$B27)</f>
        <v>0</v>
      </c>
      <c r="G27" s="3">
        <f>IF(ISERR($B27*'Dist G'!G27/'Dist G'!$B27),0,$B27*'Dist G'!G27/'Dist G'!$B27)</f>
        <v>0</v>
      </c>
      <c r="H27" s="3">
        <f>IF(ISERR($B27*'Dist G'!H27/'Dist G'!$B27),0,$B27*'Dist G'!H27/'Dist G'!$B27)</f>
        <v>0</v>
      </c>
      <c r="I27" s="3">
        <f>IF(ISERR($B27*'Dist G'!I27/'Dist G'!$B27),0,$B27*'Dist G'!I27/'Dist G'!$B27)</f>
        <v>0</v>
      </c>
      <c r="J27" s="3">
        <f>IF(ISERR($B27*'Dist G'!J27/'Dist G'!$B27),0,$B27*'Dist G'!J27/'Dist G'!$B27)</f>
        <v>0</v>
      </c>
      <c r="K27" s="3">
        <f>IF(ISERR($B27*'Dist G'!K27/'Dist G'!$B27),0,$B27*'Dist G'!K27/'Dist G'!$B27)</f>
        <v>0</v>
      </c>
      <c r="L27" s="3">
        <f>IF(ISERR($B27*'Dist G'!L27/'Dist G'!$B27),0,$B27*'Dist G'!L27/'Dist G'!$B27)</f>
        <v>0</v>
      </c>
      <c r="M27" s="3">
        <f>IF(ISERR($B27*'Dist G'!M27/'Dist G'!$B27),0,$B27*'Dist G'!M27/'Dist G'!$B27)</f>
        <v>0</v>
      </c>
      <c r="N27" s="3">
        <f>IF(ISERR($B27*'Dist G'!N27/'Dist G'!$B27),0,$B27*'Dist G'!N27/'Dist G'!$B27)</f>
        <v>0</v>
      </c>
    </row>
    <row r="28" spans="1:21" x14ac:dyDescent="0.25">
      <c r="A28" s="9" t="s">
        <v>105</v>
      </c>
      <c r="B28" s="80"/>
      <c r="C28" s="3">
        <f>IF(ISERR($B28*'Dist G'!C28/'Dist G'!$B28),0,$B28*'Dist G'!C28/'Dist G'!$B28)</f>
        <v>0</v>
      </c>
      <c r="D28" s="3">
        <f>IF(ISERR($B28*'Dist G'!D28/'Dist G'!$B28),0,$B28*'Dist G'!D28/'Dist G'!$B28)</f>
        <v>0</v>
      </c>
      <c r="E28" s="3">
        <f>IF(ISERR($B28*'Dist G'!E28/'Dist G'!$B28),0,$B28*'Dist G'!E28/'Dist G'!$B28)</f>
        <v>0</v>
      </c>
      <c r="F28" s="3">
        <f>IF(ISERR($B28*'Dist G'!F28/'Dist G'!$B28),0,$B28*'Dist G'!F28/'Dist G'!$B28)</f>
        <v>0</v>
      </c>
      <c r="G28" s="3">
        <f>IF(ISERR($B28*'Dist G'!G28/'Dist G'!$B28),0,$B28*'Dist G'!G28/'Dist G'!$B28)</f>
        <v>0</v>
      </c>
      <c r="H28" s="3">
        <f>IF(ISERR($B28*'Dist G'!H28/'Dist G'!$B28),0,$B28*'Dist G'!H28/'Dist G'!$B28)</f>
        <v>0</v>
      </c>
      <c r="I28" s="3">
        <f>IF(ISERR($B28*'Dist G'!I28/'Dist G'!$B28),0,$B28*'Dist G'!I28/'Dist G'!$B28)</f>
        <v>0</v>
      </c>
      <c r="J28" s="3">
        <f>IF(ISERR($B28*'Dist G'!J28/'Dist G'!$B28),0,$B28*'Dist G'!J28/'Dist G'!$B28)</f>
        <v>0</v>
      </c>
      <c r="K28" s="3">
        <f>IF(ISERR($B28*'Dist G'!K28/'Dist G'!$B28),0,$B28*'Dist G'!K28/'Dist G'!$B28)</f>
        <v>0</v>
      </c>
      <c r="L28" s="3">
        <f>IF(ISERR($B28*'Dist G'!L28/'Dist G'!$B28),0,$B28*'Dist G'!L28/'Dist G'!$B28)</f>
        <v>0</v>
      </c>
      <c r="M28" s="3">
        <f>IF(ISERR($B28*'Dist G'!M28/'Dist G'!$B28),0,$B28*'Dist G'!M28/'Dist G'!$B28)</f>
        <v>0</v>
      </c>
      <c r="N28" s="3">
        <f>IF(ISERR($B28*'Dist G'!N28/'Dist G'!$B28),0,$B28*'Dist G'!N28/'Dist G'!$B28)</f>
        <v>0</v>
      </c>
    </row>
    <row r="29" spans="1:21" x14ac:dyDescent="0.25">
      <c r="A29" s="15" t="s">
        <v>33</v>
      </c>
      <c r="B29" s="5">
        <f>SUM(C29:N29)</f>
        <v>57818.000000000007</v>
      </c>
      <c r="C29" s="5">
        <f t="shared" ref="C29:N29" si="0">SUM(C10:C28)</f>
        <v>20453.456647398845</v>
      </c>
      <c r="D29" s="5">
        <f t="shared" si="0"/>
        <v>3007.8612716763009</v>
      </c>
      <c r="E29" s="5">
        <f t="shared" si="0"/>
        <v>1804.7167630057804</v>
      </c>
      <c r="F29" s="5">
        <f t="shared" si="0"/>
        <v>1503.9306358381505</v>
      </c>
      <c r="G29" s="5">
        <f t="shared" si="0"/>
        <v>3007.8612716763009</v>
      </c>
      <c r="H29" s="5">
        <f t="shared" si="0"/>
        <v>3644.7501605651905</v>
      </c>
      <c r="I29" s="5">
        <f t="shared" ref="I29" si="1">SUM(I10:I28)</f>
        <v>0</v>
      </c>
      <c r="J29" s="5">
        <f t="shared" si="0"/>
        <v>626.57225433526025</v>
      </c>
      <c r="K29" s="5">
        <f t="shared" si="0"/>
        <v>300.78612716763013</v>
      </c>
      <c r="L29" s="5">
        <f t="shared" si="0"/>
        <v>325.78612716763013</v>
      </c>
      <c r="M29" s="5">
        <f t="shared" si="0"/>
        <v>23142.278741168913</v>
      </c>
      <c r="N29" s="5">
        <f t="shared" si="0"/>
        <v>0</v>
      </c>
      <c r="O29" s="111"/>
      <c r="P29" s="111"/>
      <c r="Q29" s="111"/>
      <c r="R29" s="111"/>
      <c r="S29" s="111"/>
      <c r="T29" s="111"/>
      <c r="U29" s="111"/>
    </row>
    <row r="30" spans="1:2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11"/>
      <c r="P30" s="111"/>
      <c r="Q30" s="111"/>
      <c r="R30" s="111"/>
      <c r="S30" s="111"/>
      <c r="T30" s="111"/>
      <c r="U30" s="111"/>
    </row>
    <row r="31" spans="1:21" x14ac:dyDescent="0.25">
      <c r="A31" s="19" t="s">
        <v>29</v>
      </c>
      <c r="B31" s="17">
        <v>0</v>
      </c>
      <c r="C31" s="4">
        <f>IF(ISERR($B31*'Dist G'!C31/'Dist G'!$B31),0,$B31*'Dist G'!C31/'Dist G'!$B31)</f>
        <v>0</v>
      </c>
      <c r="D31" s="4">
        <f>IF(ISERR($B31*'Dist G'!D31/'Dist G'!$B31),0,$B31*'Dist G'!D31/'Dist G'!$B31)</f>
        <v>0</v>
      </c>
      <c r="E31" s="4">
        <f>IF(ISERR($B31*'Dist G'!E31/'Dist G'!$B31),0,$B31*'Dist G'!E31/'Dist G'!$B31)</f>
        <v>0</v>
      </c>
      <c r="F31" s="4">
        <f>IF(ISERR($B31*'Dist G'!F31/'Dist G'!$B31),0,$B31*'Dist G'!F31/'Dist G'!$B31)</f>
        <v>0</v>
      </c>
      <c r="G31" s="4">
        <f>IF(ISERR($B31*'Dist G'!G31/'Dist G'!$B31),0,$B31*'Dist G'!G31/'Dist G'!$B31)</f>
        <v>0</v>
      </c>
      <c r="H31" s="4">
        <f>IF(ISERR($B31*'Dist G'!H31/'Dist G'!$B31),0,$B31*'Dist G'!H31/'Dist G'!$B31)</f>
        <v>0</v>
      </c>
      <c r="I31" s="4">
        <f>IF(ISERR($B31*'Dist G'!I31/'Dist G'!$B31),0,$B31*'Dist G'!I31/'Dist G'!$B31)</f>
        <v>0</v>
      </c>
      <c r="J31" s="4">
        <f>IF(ISERR($B31*'Dist G'!J31/'Dist G'!$B31),0,$B31*'Dist G'!J31/'Dist G'!$B31)</f>
        <v>0</v>
      </c>
      <c r="K31" s="4">
        <f>IF(ISERR($B31*'Dist G'!K31/'Dist G'!$B31),0,$B31*'Dist G'!K31/'Dist G'!$B31)</f>
        <v>0</v>
      </c>
      <c r="L31" s="4">
        <f>IF(ISERR($B31*'Dist G'!L31/'Dist G'!$B31),0,$B31*'Dist G'!L31/'Dist G'!$B31)</f>
        <v>0</v>
      </c>
      <c r="M31" s="4">
        <f>IF(ISERR($B31*'Dist G'!M31/'Dist G'!$B31),0,$B31*'Dist G'!M31/'Dist G'!$B31)</f>
        <v>0</v>
      </c>
      <c r="N31" s="4">
        <f>IF(ISERR($B31*'Dist G'!N31/'Dist G'!$B31),0,$B31*'Dist G'!N31/'Dist G'!$B31)</f>
        <v>0</v>
      </c>
      <c r="O31" s="111"/>
      <c r="P31" s="118"/>
      <c r="Q31" s="118"/>
      <c r="R31" s="118"/>
      <c r="S31" s="118"/>
      <c r="T31" s="118"/>
      <c r="U31" s="111"/>
    </row>
    <row r="32" spans="1:21" x14ac:dyDescent="0.25">
      <c r="A32" s="20" t="s">
        <v>30</v>
      </c>
      <c r="B32" s="18">
        <v>0</v>
      </c>
      <c r="C32" s="88">
        <f>IF(ISERR($B32*C$6/$B$6),0,$B32*C$6/$B$6)</f>
        <v>0</v>
      </c>
      <c r="D32" s="88">
        <f t="shared" ref="D32:N32" si="2">IF(ISERR($B32*D$6/$B$6),0,$B32*D$6/$B$6)</f>
        <v>0</v>
      </c>
      <c r="E32" s="88">
        <f t="shared" si="2"/>
        <v>0</v>
      </c>
      <c r="F32" s="88">
        <f t="shared" si="2"/>
        <v>0</v>
      </c>
      <c r="G32" s="88">
        <f t="shared" si="2"/>
        <v>0</v>
      </c>
      <c r="H32" s="88">
        <f t="shared" si="2"/>
        <v>0</v>
      </c>
      <c r="I32" s="88">
        <f t="shared" si="2"/>
        <v>0</v>
      </c>
      <c r="J32" s="88">
        <f t="shared" si="2"/>
        <v>0</v>
      </c>
      <c r="K32" s="88">
        <f t="shared" si="2"/>
        <v>0</v>
      </c>
      <c r="L32" s="88">
        <f t="shared" si="2"/>
        <v>0</v>
      </c>
      <c r="M32" s="88">
        <f t="shared" si="2"/>
        <v>0</v>
      </c>
      <c r="N32" s="88">
        <f t="shared" si="2"/>
        <v>0</v>
      </c>
      <c r="O32" s="111"/>
      <c r="P32" s="118"/>
      <c r="Q32" s="118"/>
      <c r="R32" s="118"/>
      <c r="S32" s="118"/>
      <c r="T32" s="118"/>
      <c r="U32" s="111"/>
    </row>
    <row r="33" spans="1:21" x14ac:dyDescent="0.25">
      <c r="A33" s="16" t="s">
        <v>31</v>
      </c>
      <c r="B33" s="17">
        <f>B31+B32</f>
        <v>0</v>
      </c>
      <c r="C33" s="17">
        <f t="shared" ref="C33:N33" si="3">C31+C32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ref="I33" si="4">I31+I32</f>
        <v>0</v>
      </c>
      <c r="J33" s="17">
        <f t="shared" si="3"/>
        <v>0</v>
      </c>
      <c r="K33" s="17">
        <f t="shared" si="3"/>
        <v>0</v>
      </c>
      <c r="L33" s="17">
        <f t="shared" si="3"/>
        <v>0</v>
      </c>
      <c r="M33" s="17">
        <f t="shared" si="3"/>
        <v>0</v>
      </c>
      <c r="N33" s="17">
        <f t="shared" si="3"/>
        <v>0</v>
      </c>
      <c r="O33" s="111"/>
      <c r="P33" s="118"/>
      <c r="Q33" s="118"/>
      <c r="R33" s="118"/>
      <c r="S33" s="118"/>
      <c r="T33" s="118"/>
      <c r="U33" s="111"/>
    </row>
    <row r="34" spans="1:2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11"/>
      <c r="P34" s="118"/>
      <c r="Q34" s="118"/>
      <c r="R34" s="118"/>
      <c r="S34" s="118"/>
      <c r="T34" s="118"/>
      <c r="U34" s="111"/>
    </row>
    <row r="35" spans="1:21" x14ac:dyDescent="0.25">
      <c r="A35" s="78" t="s">
        <v>67</v>
      </c>
      <c r="B35" s="98">
        <f>SUM(C35:N35)</f>
        <v>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1"/>
      <c r="P35" s="111"/>
      <c r="Q35" s="111"/>
      <c r="R35" s="111"/>
      <c r="S35" s="111"/>
      <c r="T35" s="111"/>
      <c r="U35" s="111"/>
    </row>
    <row r="36" spans="1:21" x14ac:dyDescent="0.25">
      <c r="B36" s="2">
        <f>SUM(C36:N36)</f>
        <v>16.299999999999997</v>
      </c>
      <c r="C36" s="2">
        <f>+'Dist G'!C39</f>
        <v>6.8</v>
      </c>
      <c r="D36" s="2">
        <f>+'Dist G'!D39</f>
        <v>1</v>
      </c>
      <c r="E36" s="2">
        <f>+'Dist G'!E39</f>
        <v>0.6</v>
      </c>
      <c r="F36" s="2">
        <f>+'Dist G'!F39</f>
        <v>0.5</v>
      </c>
      <c r="G36" s="2">
        <f>+'Dist G'!G39</f>
        <v>1</v>
      </c>
      <c r="H36" s="2">
        <f>+'Dist G'!H39</f>
        <v>0</v>
      </c>
      <c r="I36" s="2">
        <f>+'Dist G'!I39</f>
        <v>0</v>
      </c>
      <c r="J36" s="2">
        <f>+'Dist G'!J39</f>
        <v>0.2</v>
      </c>
      <c r="K36" s="2">
        <f>+'Dist G'!K39</f>
        <v>0.1</v>
      </c>
      <c r="L36" s="2">
        <f>+'Dist G'!L39</f>
        <v>0.1</v>
      </c>
      <c r="M36" s="2">
        <f>+'Dist G'!M39</f>
        <v>6</v>
      </c>
      <c r="N36" s="2">
        <v>0</v>
      </c>
      <c r="O36" s="111"/>
      <c r="P36" s="111"/>
      <c r="Q36" s="111"/>
      <c r="R36" s="111"/>
      <c r="S36" s="111"/>
      <c r="T36" s="111"/>
      <c r="U36" s="111"/>
    </row>
    <row r="37" spans="1:21" x14ac:dyDescent="0.25">
      <c r="A37" s="28" t="s">
        <v>26</v>
      </c>
      <c r="B37" s="29" t="s">
        <v>1</v>
      </c>
      <c r="C37" s="29" t="s">
        <v>13</v>
      </c>
      <c r="D37" s="29" t="s">
        <v>14</v>
      </c>
      <c r="E37" s="29" t="s">
        <v>15</v>
      </c>
      <c r="F37" s="29" t="s">
        <v>16</v>
      </c>
      <c r="G37" s="29" t="s">
        <v>27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4" t="s">
        <v>75</v>
      </c>
      <c r="O37" s="111"/>
      <c r="P37" s="111"/>
      <c r="Q37" s="111"/>
      <c r="R37" s="111"/>
      <c r="S37" s="111"/>
      <c r="T37" s="111"/>
      <c r="U37" s="111"/>
    </row>
    <row r="38" spans="1:21" x14ac:dyDescent="0.25">
      <c r="A38" s="9" t="s">
        <v>82</v>
      </c>
      <c r="B38" s="82">
        <v>5200</v>
      </c>
      <c r="C38" s="3">
        <f>IF(ISERR($B38*'Dist G'!C38/'Dist G'!$B38),0,$B38*'Dist G'!C38/'Dist G'!$B38)</f>
        <v>2169.3251533742337</v>
      </c>
      <c r="D38" s="3">
        <f>IF(ISERR($B38*'Dist G'!D38/'Dist G'!$B38),0,$B38*'Dist G'!D38/'Dist G'!$B38)</f>
        <v>319.01840490797554</v>
      </c>
      <c r="E38" s="3">
        <f>IF(ISERR($B38*'Dist G'!E38/'Dist G'!$B38),0,$B38*'Dist G'!E38/'Dist G'!$B38)</f>
        <v>191.41104294478532</v>
      </c>
      <c r="F38" s="3">
        <f>IF(ISERR($B38*'Dist G'!F38/'Dist G'!$B38),0,$B38*'Dist G'!F38/'Dist G'!$B38)</f>
        <v>159.50920245398777</v>
      </c>
      <c r="G38" s="3">
        <f>IF(ISERR($B38*'Dist G'!G38/'Dist G'!$B38),0,$B38*'Dist G'!G38/'Dist G'!$B38)</f>
        <v>319.01840490797554</v>
      </c>
      <c r="H38" s="3">
        <f>IF(ISERR($B38*'Dist G'!H38/'Dist G'!$B38),0,$B38*'Dist G'!H38/'Dist G'!$B38)</f>
        <v>0</v>
      </c>
      <c r="I38" s="3">
        <f>IF(ISERR($B38*'Dist G'!I38/'Dist G'!$B38),0,$B38*'Dist G'!I38/'Dist G'!$B38)</f>
        <v>0</v>
      </c>
      <c r="J38" s="3">
        <f>IF(ISERR($B38*'Dist G'!J38/'Dist G'!$B38),0,$B38*'Dist G'!J38/'Dist G'!$B38)</f>
        <v>63.8036809815951</v>
      </c>
      <c r="K38" s="3">
        <f>IF(ISERR($B38*'Dist G'!K38/'Dist G'!$B38),0,$B38*'Dist G'!K38/'Dist G'!$B38)</f>
        <v>31.90184049079755</v>
      </c>
      <c r="L38" s="3">
        <f>IF(ISERR($B38*'Dist G'!L38/'Dist G'!$B38),0,$B38*'Dist G'!L38/'Dist G'!$B38)</f>
        <v>31.90184049079755</v>
      </c>
      <c r="M38" s="3">
        <f>IF(ISERR($B38*'Dist G'!M38/'Dist G'!$B38),0,$B38*'Dist G'!M38/'Dist G'!$B38)</f>
        <v>1914.110429447853</v>
      </c>
      <c r="N38" s="3">
        <f>IF(ISERR($B38*'Dist G'!N38/'Dist G'!$B38),0,$B38*'Dist G'!N38/'Dist G'!$B38)</f>
        <v>0</v>
      </c>
      <c r="O38" s="111"/>
      <c r="P38" s="111"/>
      <c r="Q38" s="111"/>
      <c r="R38" s="111"/>
      <c r="S38" s="111"/>
      <c r="T38" s="111"/>
      <c r="U38" s="111"/>
    </row>
    <row r="39" spans="1:21" x14ac:dyDescent="0.25">
      <c r="A39" s="9" t="s">
        <v>83</v>
      </c>
      <c r="B39" s="82">
        <v>1000</v>
      </c>
      <c r="C39" s="3">
        <f>IF(ISERR($B39*'Dist G'!C39/'Dist G'!$B39),0,$B39*'Dist G'!C39/'Dist G'!$B39)</f>
        <v>417.17791411042953</v>
      </c>
      <c r="D39" s="3">
        <f>IF(ISERR($B39*'Dist G'!D39/'Dist G'!$B39),0,$B39*'Dist G'!D39/'Dist G'!$B39)</f>
        <v>61.349693251533751</v>
      </c>
      <c r="E39" s="3">
        <f>IF(ISERR($B39*'Dist G'!E39/'Dist G'!$B39),0,$B39*'Dist G'!E39/'Dist G'!$B39)</f>
        <v>36.809815950920253</v>
      </c>
      <c r="F39" s="3">
        <f>IF(ISERR($B39*'Dist G'!F39/'Dist G'!$B39),0,$B39*'Dist G'!F39/'Dist G'!$B39)</f>
        <v>30.674846625766875</v>
      </c>
      <c r="G39" s="3">
        <f>IF(ISERR($B39*'Dist G'!G39/'Dist G'!$B39),0,$B39*'Dist G'!G39/'Dist G'!$B39)</f>
        <v>61.349693251533751</v>
      </c>
      <c r="H39" s="3">
        <f>IF(ISERR($B39*'Dist G'!H39/'Dist G'!$B39),0,$B39*'Dist G'!H39/'Dist G'!$B39)</f>
        <v>0</v>
      </c>
      <c r="I39" s="3">
        <f>IF(ISERR($B39*'Dist G'!I39/'Dist G'!$B39),0,$B39*'Dist G'!I39/'Dist G'!$B39)</f>
        <v>0</v>
      </c>
      <c r="J39" s="3">
        <f>IF(ISERR($B39*'Dist G'!J39/'Dist G'!$B39),0,$B39*'Dist G'!J39/'Dist G'!$B39)</f>
        <v>12.26993865030675</v>
      </c>
      <c r="K39" s="3">
        <f>IF(ISERR($B39*'Dist G'!K39/'Dist G'!$B39),0,$B39*'Dist G'!K39/'Dist G'!$B39)</f>
        <v>6.1349693251533752</v>
      </c>
      <c r="L39" s="3">
        <f>IF(ISERR($B39*'Dist G'!L39/'Dist G'!$B39),0,$B39*'Dist G'!L39/'Dist G'!$B39)</f>
        <v>6.1349693251533752</v>
      </c>
      <c r="M39" s="3">
        <f>IF(ISERR($B39*'Dist G'!M39/'Dist G'!$B39),0,$B39*'Dist G'!M39/'Dist G'!$B39)</f>
        <v>368.0981595092025</v>
      </c>
      <c r="N39" s="3">
        <f>IF(ISERR($B39*'Dist G'!N39/'Dist G'!$B39),0,$B39*'Dist G'!N39/'Dist G'!$B39)</f>
        <v>0</v>
      </c>
      <c r="O39" s="111"/>
      <c r="P39" s="111"/>
      <c r="Q39" s="111"/>
      <c r="R39" s="111"/>
      <c r="S39" s="111"/>
      <c r="T39" s="111"/>
      <c r="U39" s="111"/>
    </row>
    <row r="40" spans="1:21" x14ac:dyDescent="0.25">
      <c r="A40" s="9" t="s">
        <v>84</v>
      </c>
      <c r="B40" s="82">
        <v>0</v>
      </c>
      <c r="C40" s="3">
        <f>IF(ISERR($B40*'Dist G'!C40/'Dist G'!$B40),0,$B40*'Dist G'!C40/'Dist G'!$B40)</f>
        <v>0</v>
      </c>
      <c r="D40" s="3">
        <f>IF(ISERR($B40*'Dist G'!D40/'Dist G'!$B40),0,$B40*'Dist G'!D40/'Dist G'!$B40)</f>
        <v>0</v>
      </c>
      <c r="E40" s="3">
        <f>IF(ISERR($B40*'Dist G'!E40/'Dist G'!$B40),0,$B40*'Dist G'!E40/'Dist G'!$B40)</f>
        <v>0</v>
      </c>
      <c r="F40" s="3">
        <f>IF(ISERR($B40*'Dist G'!F40/'Dist G'!$B40),0,$B40*'Dist G'!F40/'Dist G'!$B40)</f>
        <v>0</v>
      </c>
      <c r="G40" s="3">
        <f>IF(ISERR($B40*'Dist G'!G40/'Dist G'!$B40),0,$B40*'Dist G'!G40/'Dist G'!$B40)</f>
        <v>0</v>
      </c>
      <c r="H40" s="3">
        <f>IF(ISERR($B40*'Dist G'!H40/'Dist G'!$B40),0,$B40*'Dist G'!H40/'Dist G'!$B40)</f>
        <v>0</v>
      </c>
      <c r="I40" s="3">
        <f>IF(ISERR($B40*'Dist G'!I40/'Dist G'!$B40),0,$B40*'Dist G'!I40/'Dist G'!$B40)</f>
        <v>0</v>
      </c>
      <c r="J40" s="3">
        <f>IF(ISERR($B40*'Dist G'!J40/'Dist G'!$B40),0,$B40*'Dist G'!J40/'Dist G'!$B40)</f>
        <v>0</v>
      </c>
      <c r="K40" s="3">
        <f>IF(ISERR($B40*'Dist G'!K40/'Dist G'!$B40),0,$B40*'Dist G'!K40/'Dist G'!$B40)</f>
        <v>0</v>
      </c>
      <c r="L40" s="3">
        <f>IF(ISERR($B40*'Dist G'!L40/'Dist G'!$B40),0,$B40*'Dist G'!L40/'Dist G'!$B40)</f>
        <v>0</v>
      </c>
      <c r="M40" s="3">
        <f>IF(ISERR($B40*'Dist G'!M40/'Dist G'!$B40),0,$B40*'Dist G'!M40/'Dist G'!$B40)</f>
        <v>0</v>
      </c>
      <c r="N40" s="3">
        <f>IF(ISERR($B40*'Dist G'!N40/'Dist G'!$B40),0,$B40*'Dist G'!N40/'Dist G'!$B40)</f>
        <v>0</v>
      </c>
      <c r="O40" s="111"/>
      <c r="P40" s="111"/>
      <c r="Q40" s="111"/>
      <c r="R40" s="111"/>
      <c r="S40" s="111"/>
      <c r="T40" s="111"/>
      <c r="U40" s="111"/>
    </row>
    <row r="41" spans="1:21" x14ac:dyDescent="0.25">
      <c r="A41" s="14" t="s">
        <v>32</v>
      </c>
      <c r="B41" s="81">
        <f>SUM(B38:B40)</f>
        <v>6200</v>
      </c>
      <c r="C41" s="81">
        <f t="shared" ref="C41:N41" si="5">SUM(C38:C40)</f>
        <v>2586.503067484663</v>
      </c>
      <c r="D41" s="81">
        <f t="shared" si="5"/>
        <v>380.36809815950926</v>
      </c>
      <c r="E41" s="81">
        <f t="shared" si="5"/>
        <v>228.22085889570559</v>
      </c>
      <c r="F41" s="81">
        <f t="shared" si="5"/>
        <v>190.18404907975463</v>
      </c>
      <c r="G41" s="81">
        <f t="shared" si="5"/>
        <v>380.36809815950926</v>
      </c>
      <c r="H41" s="81">
        <f t="shared" si="5"/>
        <v>0</v>
      </c>
      <c r="I41" s="81">
        <f t="shared" ref="I41" si="6">SUM(I38:I40)</f>
        <v>0</v>
      </c>
      <c r="J41" s="81">
        <f t="shared" si="5"/>
        <v>76.073619631901849</v>
      </c>
      <c r="K41" s="81">
        <f t="shared" si="5"/>
        <v>38.036809815950924</v>
      </c>
      <c r="L41" s="81">
        <f t="shared" si="5"/>
        <v>38.036809815950924</v>
      </c>
      <c r="M41" s="81">
        <f t="shared" si="5"/>
        <v>2282.2085889570553</v>
      </c>
      <c r="N41" s="81">
        <f t="shared" si="5"/>
        <v>0</v>
      </c>
      <c r="O41" s="111"/>
      <c r="P41" s="111"/>
      <c r="Q41" s="111"/>
      <c r="R41" s="111"/>
      <c r="S41" s="111"/>
      <c r="T41" s="111"/>
      <c r="U41" s="111"/>
    </row>
    <row r="42" spans="1:21" x14ac:dyDescent="0.25">
      <c r="O42" s="111"/>
      <c r="P42" s="111"/>
      <c r="Q42" s="111"/>
      <c r="R42" s="111"/>
      <c r="S42" s="111"/>
      <c r="T42" s="111"/>
      <c r="U42" s="111"/>
    </row>
    <row r="43" spans="1:21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7">IF(ISERR($B43*D$35/$B$35),0,$B43*D$35/$B$35)</f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111"/>
      <c r="P43" s="111"/>
      <c r="Q43" s="111"/>
      <c r="R43" s="111"/>
      <c r="S43" s="111"/>
      <c r="T43" s="111"/>
      <c r="U43" s="111"/>
    </row>
    <row r="44" spans="1:21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7"/>
        <v>0</v>
      </c>
      <c r="E44" s="88">
        <f t="shared" si="7"/>
        <v>0</v>
      </c>
      <c r="F44" s="88">
        <f t="shared" si="7"/>
        <v>0</v>
      </c>
      <c r="G44" s="88">
        <f t="shared" si="7"/>
        <v>0</v>
      </c>
      <c r="H44" s="88">
        <f t="shared" si="7"/>
        <v>0</v>
      </c>
      <c r="I44" s="88">
        <f t="shared" si="7"/>
        <v>0</v>
      </c>
      <c r="J44" s="88">
        <f t="shared" si="7"/>
        <v>0</v>
      </c>
      <c r="K44" s="88">
        <f t="shared" si="7"/>
        <v>0</v>
      </c>
      <c r="L44" s="88">
        <f t="shared" si="7"/>
        <v>0</v>
      </c>
      <c r="M44" s="88">
        <f t="shared" si="7"/>
        <v>0</v>
      </c>
      <c r="N44" s="88">
        <f t="shared" si="7"/>
        <v>0</v>
      </c>
      <c r="O44" s="111"/>
      <c r="P44" s="111"/>
      <c r="Q44" s="111"/>
      <c r="R44" s="111"/>
      <c r="S44" s="111"/>
      <c r="T44" s="111"/>
      <c r="U44" s="111"/>
    </row>
    <row r="45" spans="1:21" x14ac:dyDescent="0.25">
      <c r="A45" s="24" t="s">
        <v>31</v>
      </c>
      <c r="B45" s="17">
        <f>B43+B44</f>
        <v>0</v>
      </c>
      <c r="C45" s="17">
        <f t="shared" ref="C45:N45" si="8">C43+C44</f>
        <v>0</v>
      </c>
      <c r="D45" s="17">
        <f t="shared" si="8"/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17">
        <f t="shared" ref="I45" si="9">I43+I44</f>
        <v>0</v>
      </c>
      <c r="J45" s="17">
        <f t="shared" si="8"/>
        <v>0</v>
      </c>
      <c r="K45" s="17">
        <f t="shared" si="8"/>
        <v>0</v>
      </c>
      <c r="L45" s="17">
        <f t="shared" si="8"/>
        <v>0</v>
      </c>
      <c r="M45" s="17">
        <f t="shared" si="8"/>
        <v>0</v>
      </c>
      <c r="N45" s="17">
        <f t="shared" si="8"/>
        <v>0</v>
      </c>
      <c r="O45" s="111"/>
      <c r="P45" s="119"/>
      <c r="Q45" s="119"/>
      <c r="R45" s="119"/>
      <c r="S45" s="119"/>
      <c r="T45" s="111"/>
      <c r="U45" s="111"/>
    </row>
    <row r="46" spans="1:21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11"/>
      <c r="P46" s="119"/>
      <c r="Q46" s="119"/>
      <c r="R46" s="119"/>
      <c r="S46" s="119"/>
      <c r="T46" s="111"/>
      <c r="U46" s="111"/>
    </row>
    <row r="47" spans="1:21" x14ac:dyDescent="0.25">
      <c r="A47" s="26" t="s">
        <v>10</v>
      </c>
      <c r="B47" s="31">
        <f>B29+B41</f>
        <v>64018.000000000007</v>
      </c>
      <c r="C47" s="31">
        <f t="shared" ref="C47:N47" si="10">C29+C41</f>
        <v>23039.959714883509</v>
      </c>
      <c r="D47" s="31">
        <f t="shared" si="10"/>
        <v>3388.2293698358103</v>
      </c>
      <c r="E47" s="31">
        <f t="shared" si="10"/>
        <v>2032.937621901486</v>
      </c>
      <c r="F47" s="31">
        <f t="shared" si="10"/>
        <v>1694.1146849179052</v>
      </c>
      <c r="G47" s="31">
        <f t="shared" si="10"/>
        <v>3388.2293698358103</v>
      </c>
      <c r="H47" s="31">
        <f t="shared" si="10"/>
        <v>3644.7501605651905</v>
      </c>
      <c r="I47" s="31">
        <f t="shared" ref="I47" si="11">I29+I41</f>
        <v>0</v>
      </c>
      <c r="J47" s="31">
        <f t="shared" si="10"/>
        <v>702.64587396716206</v>
      </c>
      <c r="K47" s="31">
        <f t="shared" si="10"/>
        <v>338.82293698358103</v>
      </c>
      <c r="L47" s="31">
        <f t="shared" si="10"/>
        <v>363.82293698358103</v>
      </c>
      <c r="M47" s="31">
        <f t="shared" si="10"/>
        <v>25424.487330125969</v>
      </c>
      <c r="N47" s="31">
        <f t="shared" si="10"/>
        <v>0</v>
      </c>
      <c r="O47" s="111"/>
      <c r="P47" s="119"/>
      <c r="Q47" s="119"/>
      <c r="R47" s="119"/>
      <c r="S47" s="119"/>
      <c r="T47" s="111"/>
      <c r="U47" s="111"/>
    </row>
    <row r="48" spans="1:2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11"/>
      <c r="P48" s="120"/>
      <c r="Q48" s="119"/>
      <c r="R48" s="119"/>
      <c r="S48" s="119"/>
      <c r="T48" s="111"/>
      <c r="U48" s="111"/>
    </row>
    <row r="49" spans="1:21" x14ac:dyDescent="0.25">
      <c r="A49" s="19" t="s">
        <v>29</v>
      </c>
      <c r="B49" s="17">
        <f>B31+B43</f>
        <v>0</v>
      </c>
      <c r="C49" s="4">
        <f t="shared" ref="C49:N49" si="12">C31+C43</f>
        <v>0</v>
      </c>
      <c r="D49" s="4">
        <f t="shared" si="12"/>
        <v>0</v>
      </c>
      <c r="E49" s="4">
        <f t="shared" si="12"/>
        <v>0</v>
      </c>
      <c r="F49" s="4">
        <f t="shared" si="12"/>
        <v>0</v>
      </c>
      <c r="G49" s="4">
        <f t="shared" si="12"/>
        <v>0</v>
      </c>
      <c r="H49" s="4">
        <f t="shared" si="12"/>
        <v>0</v>
      </c>
      <c r="I49" s="4">
        <f t="shared" ref="I49" si="13">I31+I43</f>
        <v>0</v>
      </c>
      <c r="J49" s="4">
        <f t="shared" si="12"/>
        <v>0</v>
      </c>
      <c r="K49" s="4">
        <f t="shared" si="12"/>
        <v>0</v>
      </c>
      <c r="L49" s="4">
        <f t="shared" si="12"/>
        <v>0</v>
      </c>
      <c r="M49" s="4">
        <f t="shared" si="12"/>
        <v>0</v>
      </c>
      <c r="N49" s="4">
        <f t="shared" si="12"/>
        <v>0</v>
      </c>
      <c r="O49" s="111"/>
      <c r="P49" s="111"/>
      <c r="Q49" s="111"/>
      <c r="R49" s="111"/>
      <c r="S49" s="111"/>
      <c r="T49" s="111"/>
      <c r="U49" s="111"/>
    </row>
    <row r="50" spans="1:21" x14ac:dyDescent="0.25">
      <c r="A50" s="20" t="s">
        <v>34</v>
      </c>
      <c r="B50" s="18">
        <f>B32+B44</f>
        <v>0</v>
      </c>
      <c r="C50" s="88">
        <f t="shared" ref="C50:N50" si="14">C32+C44</f>
        <v>0</v>
      </c>
      <c r="D50" s="88">
        <f t="shared" si="14"/>
        <v>0</v>
      </c>
      <c r="E50" s="88">
        <f t="shared" si="14"/>
        <v>0</v>
      </c>
      <c r="F50" s="88">
        <f t="shared" si="14"/>
        <v>0</v>
      </c>
      <c r="G50" s="88">
        <f t="shared" si="14"/>
        <v>0</v>
      </c>
      <c r="H50" s="88">
        <f t="shared" si="14"/>
        <v>0</v>
      </c>
      <c r="I50" s="88">
        <f t="shared" ref="I50" si="15">I32+I44</f>
        <v>0</v>
      </c>
      <c r="J50" s="88">
        <f t="shared" si="14"/>
        <v>0</v>
      </c>
      <c r="K50" s="88">
        <f t="shared" si="14"/>
        <v>0</v>
      </c>
      <c r="L50" s="88">
        <f t="shared" si="14"/>
        <v>0</v>
      </c>
      <c r="M50" s="88">
        <f t="shared" si="14"/>
        <v>0</v>
      </c>
      <c r="N50" s="88">
        <f t="shared" si="14"/>
        <v>0</v>
      </c>
      <c r="O50" s="111"/>
      <c r="P50" s="111"/>
      <c r="Q50" s="111"/>
      <c r="R50" s="111"/>
      <c r="S50" s="111"/>
      <c r="T50" s="111"/>
      <c r="U50" s="111"/>
    </row>
    <row r="51" spans="1:21" x14ac:dyDescent="0.25">
      <c r="A51" s="10" t="s">
        <v>31</v>
      </c>
      <c r="B51" s="25">
        <f>B49+B50</f>
        <v>0</v>
      </c>
      <c r="C51" s="25">
        <f t="shared" ref="C51:N51" si="16">C49+C50</f>
        <v>0</v>
      </c>
      <c r="D51" s="25">
        <f t="shared" si="16"/>
        <v>0</v>
      </c>
      <c r="E51" s="25">
        <f t="shared" si="16"/>
        <v>0</v>
      </c>
      <c r="F51" s="25">
        <f t="shared" si="16"/>
        <v>0</v>
      </c>
      <c r="G51" s="25">
        <f t="shared" si="16"/>
        <v>0</v>
      </c>
      <c r="H51" s="25">
        <f t="shared" si="16"/>
        <v>0</v>
      </c>
      <c r="I51" s="25">
        <f t="shared" ref="I51" si="17">I49+I50</f>
        <v>0</v>
      </c>
      <c r="J51" s="25">
        <f t="shared" si="16"/>
        <v>0</v>
      </c>
      <c r="K51" s="25">
        <f t="shared" si="16"/>
        <v>0</v>
      </c>
      <c r="L51" s="25">
        <f t="shared" si="16"/>
        <v>0</v>
      </c>
      <c r="M51" s="25">
        <f t="shared" si="16"/>
        <v>0</v>
      </c>
      <c r="N51" s="25">
        <f t="shared" si="16"/>
        <v>0</v>
      </c>
      <c r="O51" s="111"/>
      <c r="P51" s="111"/>
      <c r="Q51" s="111"/>
      <c r="R51" s="111"/>
      <c r="S51" s="111"/>
      <c r="T51" s="111"/>
      <c r="U51" s="111"/>
    </row>
    <row r="52" spans="1:21" x14ac:dyDescent="0.25">
      <c r="O52" s="111"/>
      <c r="P52" s="111"/>
      <c r="Q52" s="111"/>
      <c r="R52" s="111"/>
      <c r="S52" s="111"/>
      <c r="T52" s="111"/>
      <c r="U52" s="111"/>
    </row>
    <row r="53" spans="1:21" x14ac:dyDescent="0.25">
      <c r="O53" s="111"/>
      <c r="P53" s="111"/>
      <c r="Q53" s="111"/>
      <c r="R53" s="111"/>
      <c r="S53" s="111"/>
      <c r="T53" s="111"/>
      <c r="U53" s="111"/>
    </row>
    <row r="54" spans="1:21" x14ac:dyDescent="0.25">
      <c r="A54" s="13" t="s">
        <v>68</v>
      </c>
      <c r="O54" s="111"/>
      <c r="P54" s="111"/>
      <c r="Q54" s="111"/>
      <c r="R54" s="111"/>
      <c r="S54" s="111"/>
      <c r="T54" s="111"/>
      <c r="U54" s="111"/>
    </row>
    <row r="55" spans="1:21" x14ac:dyDescent="0.25">
      <c r="A55" s="6" t="s">
        <v>36</v>
      </c>
      <c r="B55" s="2"/>
      <c r="C55" s="2"/>
      <c r="D55" s="2"/>
      <c r="E55" s="2"/>
      <c r="F55" s="2"/>
    </row>
  </sheetData>
  <mergeCells count="1">
    <mergeCell ref="B8:N8"/>
  </mergeCells>
  <pageMargins left="0.17" right="0.1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topLeftCell="A4"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86</v>
      </c>
    </row>
    <row r="9" spans="1:14" x14ac:dyDescent="0.25">
      <c r="A9" s="26" t="s">
        <v>100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74</v>
      </c>
      <c r="L9" s="94" t="s">
        <v>21</v>
      </c>
      <c r="M9" s="94" t="s">
        <v>22</v>
      </c>
      <c r="N9" s="95" t="s">
        <v>75</v>
      </c>
    </row>
    <row r="10" spans="1:14" x14ac:dyDescent="0.25">
      <c r="A10" s="2" t="s">
        <v>88</v>
      </c>
      <c r="B10">
        <f>SUM(C10:N10)</f>
        <v>2.8</v>
      </c>
      <c r="J10">
        <v>0.4</v>
      </c>
      <c r="M10">
        <v>1.4</v>
      </c>
      <c r="N10">
        <v>1</v>
      </c>
    </row>
    <row r="11" spans="1:14" x14ac:dyDescent="0.25">
      <c r="A11" s="2" t="s">
        <v>89</v>
      </c>
      <c r="B11">
        <f t="shared" ref="B11:B28" si="0">SUM(C11:N11)</f>
        <v>2.8</v>
      </c>
      <c r="J11">
        <v>0.4</v>
      </c>
      <c r="M11">
        <f>+M$10</f>
        <v>1.4</v>
      </c>
      <c r="N11">
        <v>1</v>
      </c>
    </row>
    <row r="12" spans="1:14" x14ac:dyDescent="0.25">
      <c r="A12" s="2" t="s">
        <v>90</v>
      </c>
      <c r="B12">
        <f t="shared" si="0"/>
        <v>2.8</v>
      </c>
      <c r="J12">
        <v>0.4</v>
      </c>
      <c r="M12">
        <f t="shared" ref="M12:M29" si="1">+M$10</f>
        <v>1.4</v>
      </c>
      <c r="N12">
        <v>1</v>
      </c>
    </row>
    <row r="13" spans="1:14" x14ac:dyDescent="0.25">
      <c r="A13" s="2" t="s">
        <v>91</v>
      </c>
      <c r="B13">
        <f t="shared" si="0"/>
        <v>2.8</v>
      </c>
      <c r="J13">
        <v>0.4</v>
      </c>
      <c r="M13">
        <f t="shared" si="1"/>
        <v>1.4</v>
      </c>
      <c r="N13">
        <v>1</v>
      </c>
    </row>
    <row r="14" spans="1:14" x14ac:dyDescent="0.25">
      <c r="A14" s="2" t="s">
        <v>92</v>
      </c>
      <c r="B14">
        <f t="shared" si="0"/>
        <v>2.8</v>
      </c>
      <c r="J14">
        <v>0.4</v>
      </c>
      <c r="M14">
        <f t="shared" si="1"/>
        <v>1.4</v>
      </c>
      <c r="N14">
        <v>1</v>
      </c>
    </row>
    <row r="15" spans="1:14" x14ac:dyDescent="0.25">
      <c r="A15" s="2" t="s">
        <v>93</v>
      </c>
      <c r="B15">
        <f t="shared" si="0"/>
        <v>2.8</v>
      </c>
      <c r="J15">
        <v>0.4</v>
      </c>
      <c r="M15">
        <f t="shared" si="1"/>
        <v>1.4</v>
      </c>
      <c r="N15">
        <v>1</v>
      </c>
    </row>
    <row r="16" spans="1:14" x14ac:dyDescent="0.25">
      <c r="A16" s="2" t="s">
        <v>94</v>
      </c>
      <c r="B16">
        <f t="shared" si="0"/>
        <v>2.8</v>
      </c>
      <c r="J16">
        <v>0.4</v>
      </c>
      <c r="M16">
        <f t="shared" si="1"/>
        <v>1.4</v>
      </c>
      <c r="N16">
        <v>1</v>
      </c>
    </row>
    <row r="17" spans="1:14" x14ac:dyDescent="0.25">
      <c r="A17" s="2" t="s">
        <v>95</v>
      </c>
      <c r="B17">
        <f t="shared" si="0"/>
        <v>2.8</v>
      </c>
      <c r="J17">
        <v>0.4</v>
      </c>
      <c r="M17">
        <f t="shared" si="1"/>
        <v>1.4</v>
      </c>
      <c r="N17">
        <v>1</v>
      </c>
    </row>
    <row r="18" spans="1:14" x14ac:dyDescent="0.25">
      <c r="A18" s="96" t="s">
        <v>106</v>
      </c>
      <c r="B18">
        <f t="shared" si="0"/>
        <v>2.8</v>
      </c>
      <c r="J18">
        <v>0.4</v>
      </c>
      <c r="M18">
        <f t="shared" si="1"/>
        <v>1.4</v>
      </c>
      <c r="N18">
        <v>1</v>
      </c>
    </row>
    <row r="19" spans="1:14" x14ac:dyDescent="0.25">
      <c r="A19" s="96" t="s">
        <v>97</v>
      </c>
      <c r="B19">
        <f t="shared" si="0"/>
        <v>2.8</v>
      </c>
      <c r="J19">
        <v>0.4</v>
      </c>
      <c r="M19">
        <f t="shared" si="1"/>
        <v>1.4</v>
      </c>
      <c r="N19">
        <v>1</v>
      </c>
    </row>
    <row r="20" spans="1:14" x14ac:dyDescent="0.25">
      <c r="A20" s="96" t="s">
        <v>98</v>
      </c>
      <c r="B20">
        <f t="shared" si="0"/>
        <v>2.8</v>
      </c>
      <c r="J20">
        <v>0.4</v>
      </c>
      <c r="M20">
        <f t="shared" si="1"/>
        <v>1.4</v>
      </c>
      <c r="N20">
        <v>1</v>
      </c>
    </row>
    <row r="21" spans="1:14" x14ac:dyDescent="0.25">
      <c r="A21" s="2" t="s">
        <v>99</v>
      </c>
      <c r="B21">
        <f t="shared" si="0"/>
        <v>2.8</v>
      </c>
      <c r="J21">
        <v>0.4</v>
      </c>
      <c r="M21">
        <f t="shared" si="1"/>
        <v>1.4</v>
      </c>
      <c r="N21">
        <v>1</v>
      </c>
    </row>
    <row r="22" spans="1:14" x14ac:dyDescent="0.25">
      <c r="A22" s="9" t="s">
        <v>76</v>
      </c>
      <c r="B22">
        <f t="shared" si="0"/>
        <v>2.8</v>
      </c>
      <c r="J22">
        <v>0.4</v>
      </c>
      <c r="M22">
        <f t="shared" si="1"/>
        <v>1.4</v>
      </c>
      <c r="N22">
        <v>1</v>
      </c>
    </row>
    <row r="23" spans="1:14" x14ac:dyDescent="0.25">
      <c r="A23" s="9" t="s">
        <v>77</v>
      </c>
      <c r="B23">
        <f t="shared" si="0"/>
        <v>2.8</v>
      </c>
      <c r="J23">
        <v>0.4</v>
      </c>
      <c r="M23">
        <f t="shared" si="1"/>
        <v>1.4</v>
      </c>
      <c r="N23">
        <v>1</v>
      </c>
    </row>
    <row r="24" spans="1:14" x14ac:dyDescent="0.25">
      <c r="A24" s="9" t="s">
        <v>78</v>
      </c>
      <c r="B24">
        <f t="shared" si="0"/>
        <v>2.8</v>
      </c>
      <c r="J24">
        <v>0.4</v>
      </c>
      <c r="M24">
        <f t="shared" si="1"/>
        <v>1.4</v>
      </c>
      <c r="N24">
        <v>1</v>
      </c>
    </row>
    <row r="25" spans="1:14" x14ac:dyDescent="0.25">
      <c r="A25" s="9" t="s">
        <v>79</v>
      </c>
      <c r="B25">
        <f t="shared" si="0"/>
        <v>2.8</v>
      </c>
      <c r="J25">
        <v>0.4</v>
      </c>
      <c r="M25">
        <f t="shared" si="1"/>
        <v>1.4</v>
      </c>
      <c r="N25">
        <v>1</v>
      </c>
    </row>
    <row r="26" spans="1:14" x14ac:dyDescent="0.25">
      <c r="A26" s="9" t="s">
        <v>80</v>
      </c>
      <c r="B26">
        <f t="shared" si="0"/>
        <v>2.8</v>
      </c>
      <c r="J26">
        <v>0.4</v>
      </c>
      <c r="M26">
        <f t="shared" si="1"/>
        <v>1.4</v>
      </c>
      <c r="N26">
        <v>1</v>
      </c>
    </row>
    <row r="27" spans="1:14" x14ac:dyDescent="0.25">
      <c r="A27" s="9" t="s">
        <v>81</v>
      </c>
      <c r="B27">
        <f t="shared" si="0"/>
        <v>2.8</v>
      </c>
      <c r="J27">
        <v>0.4</v>
      </c>
      <c r="M27">
        <f t="shared" si="1"/>
        <v>1.4</v>
      </c>
      <c r="N27">
        <v>1</v>
      </c>
    </row>
    <row r="28" spans="1:14" x14ac:dyDescent="0.25">
      <c r="A28" s="9" t="s">
        <v>105</v>
      </c>
      <c r="B28">
        <f t="shared" si="0"/>
        <v>2.8</v>
      </c>
      <c r="J28">
        <v>0.4</v>
      </c>
      <c r="M28">
        <f t="shared" si="1"/>
        <v>1.4</v>
      </c>
      <c r="N28">
        <v>1</v>
      </c>
    </row>
    <row r="29" spans="1:14" x14ac:dyDescent="0.25">
      <c r="J29">
        <v>0.4</v>
      </c>
      <c r="M29">
        <f t="shared" si="1"/>
        <v>1.4</v>
      </c>
      <c r="N29"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5" t="s">
        <v>75</v>
      </c>
    </row>
    <row r="38" spans="1:14" x14ac:dyDescent="0.25">
      <c r="A38" s="9" t="s">
        <v>82</v>
      </c>
      <c r="B38">
        <f t="shared" ref="B38:B40" si="2">SUM(C38:N38)</f>
        <v>2.8</v>
      </c>
      <c r="J38">
        <v>0.4</v>
      </c>
      <c r="M38">
        <f t="shared" ref="M38:M40" si="3">+M$10</f>
        <v>1.4</v>
      </c>
      <c r="N38">
        <v>1</v>
      </c>
    </row>
    <row r="39" spans="1:14" x14ac:dyDescent="0.25">
      <c r="A39" s="9" t="s">
        <v>83</v>
      </c>
      <c r="B39">
        <f t="shared" si="2"/>
        <v>1.7999999999999998</v>
      </c>
      <c r="J39">
        <v>0.4</v>
      </c>
      <c r="M39">
        <f t="shared" si="3"/>
        <v>1.4</v>
      </c>
    </row>
    <row r="40" spans="1:14" x14ac:dyDescent="0.25">
      <c r="A40" s="9" t="s">
        <v>84</v>
      </c>
      <c r="B40">
        <f t="shared" si="2"/>
        <v>2.8</v>
      </c>
      <c r="J40">
        <v>0.4</v>
      </c>
      <c r="M40">
        <f t="shared" si="3"/>
        <v>1.4</v>
      </c>
      <c r="N40">
        <v>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85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5" spans="1:14" x14ac:dyDescent="0.25">
      <c r="C5" s="9" t="s">
        <v>114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2.8</v>
      </c>
      <c r="C7"/>
      <c r="D7"/>
      <c r="E7"/>
      <c r="F7"/>
      <c r="G7"/>
      <c r="H7"/>
      <c r="I7"/>
      <c r="J7">
        <v>0.4</v>
      </c>
      <c r="K7"/>
      <c r="L7"/>
      <c r="M7">
        <v>1.4</v>
      </c>
      <c r="N7">
        <v>1</v>
      </c>
    </row>
    <row r="8" spans="1:14" x14ac:dyDescent="0.25">
      <c r="B8" s="125" t="s">
        <v>113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80">
        <v>1200</v>
      </c>
      <c r="C10" s="3">
        <f>IF(ISERR($B10*'Dist E1'!C10/'Dist E1'!$B10),0,$B10*'Dist E1'!C10/'Dist E1'!$B10)</f>
        <v>0</v>
      </c>
      <c r="D10" s="3">
        <f>IF(ISERR($B10*'Dist E1'!D10/'Dist E1'!$B10),0,$B10*'Dist E1'!D10/'Dist E1'!$B10)</f>
        <v>0</v>
      </c>
      <c r="E10" s="3">
        <f>IF(ISERR($B10*'Dist E1'!E10/'Dist E1'!$B10),0,$B10*'Dist E1'!E10/'Dist E1'!$B10)</f>
        <v>0</v>
      </c>
      <c r="F10" s="3">
        <f>IF(ISERR($B10*'Dist E1'!F10/'Dist E1'!$B10),0,$B10*'Dist E1'!F10/'Dist E1'!$B10)</f>
        <v>0</v>
      </c>
      <c r="G10" s="3">
        <f>IF(ISERR($B10*'Dist E1'!G10/'Dist E1'!$B10),0,$B10*'Dist E1'!G10/'Dist E1'!$B10)</f>
        <v>0</v>
      </c>
      <c r="H10" s="3">
        <f>IF(ISERR($B10*'Dist E1'!H10/'Dist E1'!$B10),0,$B10*'Dist E1'!H10/'Dist E1'!$B10)</f>
        <v>0</v>
      </c>
      <c r="I10" s="3">
        <f>IF(ISERR($B10*'Dist E1'!I10/'Dist E1'!$B10),0,$B10*'Dist E1'!I10/'Dist E1'!$B10)</f>
        <v>0</v>
      </c>
      <c r="J10" s="3">
        <f>IF(ISERR($B10*'Dist E1'!J10/'Dist E1'!$B10),0,$B10*'Dist E1'!J10/'Dist E1'!$B10)</f>
        <v>171.42857142857144</v>
      </c>
      <c r="K10" s="3">
        <f>IF(ISERR($B10*'Dist E1'!K10/'Dist E1'!$B10),0,$B10*'Dist E1'!K10/'Dist E1'!$B10)</f>
        <v>0</v>
      </c>
      <c r="L10" s="3">
        <f>IF(ISERR($B10*'Dist E1'!L10/'Dist E1'!$B10),0,$B10*'Dist E1'!L10/'Dist E1'!$B10)</f>
        <v>0</v>
      </c>
      <c r="M10" s="3">
        <f>IF(ISERR($B10*'Dist E1'!M10/'Dist E1'!$B10),0,$B10*'Dist E1'!M10/'Dist E1'!$B10)</f>
        <v>600</v>
      </c>
      <c r="N10" s="3">
        <f>IF(ISERR($B10*'Dist E1'!N10/'Dist E1'!$B10),0,$B10*'Dist E1'!N10/'Dist E1'!$B10)</f>
        <v>428.57142857142861</v>
      </c>
    </row>
    <row r="11" spans="1:14" x14ac:dyDescent="0.25">
      <c r="A11" s="2" t="s">
        <v>89</v>
      </c>
      <c r="B11" s="80"/>
      <c r="C11" s="3">
        <f>IF(ISERR($B11*'Dist E1'!C11/'Dist E1'!$B11),0,$B11*'Dist E1'!C11/'Dist E1'!$B11)</f>
        <v>0</v>
      </c>
      <c r="D11" s="3">
        <f>IF(ISERR($B11*'Dist E1'!D11/'Dist E1'!$B11),0,$B11*'Dist E1'!D11/'Dist E1'!$B11)</f>
        <v>0</v>
      </c>
      <c r="E11" s="3">
        <f>IF(ISERR($B11*'Dist E1'!E11/'Dist E1'!$B11),0,$B11*'Dist E1'!E11/'Dist E1'!$B11)</f>
        <v>0</v>
      </c>
      <c r="F11" s="3">
        <f>IF(ISERR($B11*'Dist E1'!F11/'Dist E1'!$B11),0,$B11*'Dist E1'!F11/'Dist E1'!$B11)</f>
        <v>0</v>
      </c>
      <c r="G11" s="3">
        <f>IF(ISERR($B11*'Dist E1'!G11/'Dist E1'!$B11),0,$B11*'Dist E1'!G11/'Dist E1'!$B11)</f>
        <v>0</v>
      </c>
      <c r="H11" s="3">
        <f>IF(ISERR($B11*'Dist E1'!H11/'Dist E1'!$B11),0,$B11*'Dist E1'!H11/'Dist E1'!$B11)</f>
        <v>0</v>
      </c>
      <c r="I11" s="3">
        <f>IF(ISERR($B11*'Dist E1'!I11/'Dist E1'!$B11),0,$B11*'Dist E1'!I11/'Dist E1'!$B11)</f>
        <v>0</v>
      </c>
      <c r="J11" s="3">
        <f>IF(ISERR($B11*'Dist E1'!J11/'Dist E1'!$B11),0,$B11*'Dist E1'!J11/'Dist E1'!$B11)</f>
        <v>0</v>
      </c>
      <c r="K11" s="3">
        <f>IF(ISERR($B11*'Dist E1'!K11/'Dist E1'!$B11),0,$B11*'Dist E1'!K11/'Dist E1'!$B11)</f>
        <v>0</v>
      </c>
      <c r="L11" s="3">
        <f>IF(ISERR($B11*'Dist E1'!L11/'Dist E1'!$B11),0,$B11*'Dist E1'!L11/'Dist E1'!$B11)</f>
        <v>0</v>
      </c>
      <c r="M11" s="3">
        <f>IF(ISERR($B11*'Dist E1'!M11/'Dist E1'!$B11),0,$B11*'Dist E1'!M11/'Dist E1'!$B11)</f>
        <v>0</v>
      </c>
      <c r="N11" s="3">
        <f>IF(ISERR($B11*'Dist E1'!N11/'Dist E1'!$B11),0,$B11*'Dist E1'!N11/'Dist E1'!$B11)</f>
        <v>0</v>
      </c>
    </row>
    <row r="12" spans="1:14" x14ac:dyDescent="0.25">
      <c r="A12" s="2" t="s">
        <v>90</v>
      </c>
      <c r="B12" s="80"/>
      <c r="C12" s="3">
        <f>IF(ISERR($B12*'Dist E1'!C12/'Dist E1'!$B12),0,$B12*'Dist E1'!C12/'Dist E1'!$B12)</f>
        <v>0</v>
      </c>
      <c r="D12" s="3">
        <f>IF(ISERR($B12*'Dist E1'!D12/'Dist E1'!$B12),0,$B12*'Dist E1'!D12/'Dist E1'!$B12)</f>
        <v>0</v>
      </c>
      <c r="E12" s="3">
        <f>IF(ISERR($B12*'Dist E1'!E12/'Dist E1'!$B12),0,$B12*'Dist E1'!E12/'Dist E1'!$B12)</f>
        <v>0</v>
      </c>
      <c r="F12" s="3">
        <f>IF(ISERR($B12*'Dist E1'!F12/'Dist E1'!$B12),0,$B12*'Dist E1'!F12/'Dist E1'!$B12)</f>
        <v>0</v>
      </c>
      <c r="G12" s="3">
        <f>IF(ISERR($B12*'Dist E1'!G12/'Dist E1'!$B12),0,$B12*'Dist E1'!G12/'Dist E1'!$B12)</f>
        <v>0</v>
      </c>
      <c r="H12" s="3">
        <f>IF(ISERR($B12*'Dist E1'!H12/'Dist E1'!$B12),0,$B12*'Dist E1'!H12/'Dist E1'!$B12)</f>
        <v>0</v>
      </c>
      <c r="I12" s="3">
        <f>IF(ISERR($B12*'Dist E1'!I12/'Dist E1'!$B12),0,$B12*'Dist E1'!I12/'Dist E1'!$B12)</f>
        <v>0</v>
      </c>
      <c r="J12" s="3">
        <f>IF(ISERR($B12*'Dist E1'!J12/'Dist E1'!$B12),0,$B12*'Dist E1'!J12/'Dist E1'!$B12)</f>
        <v>0</v>
      </c>
      <c r="K12" s="3">
        <f>IF(ISERR($B12*'Dist E1'!K12/'Dist E1'!$B12),0,$B12*'Dist E1'!K12/'Dist E1'!$B12)</f>
        <v>0</v>
      </c>
      <c r="L12" s="3">
        <f>IF(ISERR($B12*'Dist E1'!L12/'Dist E1'!$B12),0,$B12*'Dist E1'!L12/'Dist E1'!$B12)</f>
        <v>0</v>
      </c>
      <c r="M12" s="3">
        <f>IF(ISERR($B12*'Dist E1'!M12/'Dist E1'!$B12),0,$B12*'Dist E1'!M12/'Dist E1'!$B12)</f>
        <v>0</v>
      </c>
      <c r="N12" s="3">
        <f>IF(ISERR($B12*'Dist E1'!N12/'Dist E1'!$B12),0,$B12*'Dist E1'!N12/'Dist E1'!$B12)</f>
        <v>0</v>
      </c>
    </row>
    <row r="13" spans="1:14" x14ac:dyDescent="0.25">
      <c r="A13" s="2" t="s">
        <v>91</v>
      </c>
      <c r="B13" s="80"/>
      <c r="C13" s="3">
        <f>IF(ISERR($B13*'Dist E1'!C13/'Dist E1'!$B13),0,$B13*'Dist E1'!C13/'Dist E1'!$B13)</f>
        <v>0</v>
      </c>
      <c r="D13" s="3">
        <f>IF(ISERR($B13*'Dist E1'!D13/'Dist E1'!$B13),0,$B13*'Dist E1'!D13/'Dist E1'!$B13)</f>
        <v>0</v>
      </c>
      <c r="E13" s="3">
        <f>IF(ISERR($B13*'Dist E1'!E13/'Dist E1'!$B13),0,$B13*'Dist E1'!E13/'Dist E1'!$B13)</f>
        <v>0</v>
      </c>
      <c r="F13" s="3">
        <f>IF(ISERR($B13*'Dist E1'!F13/'Dist E1'!$B13),0,$B13*'Dist E1'!F13/'Dist E1'!$B13)</f>
        <v>0</v>
      </c>
      <c r="G13" s="3">
        <f>IF(ISERR($B13*'Dist E1'!G13/'Dist E1'!$B13),0,$B13*'Dist E1'!G13/'Dist E1'!$B13)</f>
        <v>0</v>
      </c>
      <c r="H13" s="3">
        <f>IF(ISERR($B13*'Dist E1'!H13/'Dist E1'!$B13),0,$B13*'Dist E1'!H13/'Dist E1'!$B13)</f>
        <v>0</v>
      </c>
      <c r="I13" s="3">
        <f>IF(ISERR($B13*'Dist E1'!I13/'Dist E1'!$B13),0,$B13*'Dist E1'!I13/'Dist E1'!$B13)</f>
        <v>0</v>
      </c>
      <c r="J13" s="3">
        <f>IF(ISERR($B13*'Dist E1'!J13/'Dist E1'!$B13),0,$B13*'Dist E1'!J13/'Dist E1'!$B13)</f>
        <v>0</v>
      </c>
      <c r="K13" s="3">
        <f>IF(ISERR($B13*'Dist E1'!K13/'Dist E1'!$B13),0,$B13*'Dist E1'!K13/'Dist E1'!$B13)</f>
        <v>0</v>
      </c>
      <c r="L13" s="3">
        <f>IF(ISERR($B13*'Dist E1'!L13/'Dist E1'!$B13),0,$B13*'Dist E1'!L13/'Dist E1'!$B13)</f>
        <v>0</v>
      </c>
      <c r="M13" s="3">
        <f>IF(ISERR($B13*'Dist E1'!M13/'Dist E1'!$B13),0,$B13*'Dist E1'!M13/'Dist E1'!$B13)</f>
        <v>0</v>
      </c>
      <c r="N13" s="3">
        <f>IF(ISERR($B13*'Dist E1'!N13/'Dist E1'!$B13),0,$B13*'Dist E1'!N13/'Dist E1'!$B13)</f>
        <v>0</v>
      </c>
    </row>
    <row r="14" spans="1:14" x14ac:dyDescent="0.25">
      <c r="A14" s="2" t="s">
        <v>92</v>
      </c>
      <c r="B14" s="80"/>
      <c r="C14" s="3">
        <f>IF(ISERR($B14*'Dist E1'!C14/'Dist E1'!$B14),0,$B14*'Dist E1'!C14/'Dist E1'!$B14)</f>
        <v>0</v>
      </c>
      <c r="D14" s="3">
        <f>IF(ISERR($B14*'Dist E1'!D14/'Dist E1'!$B14),0,$B14*'Dist E1'!D14/'Dist E1'!$B14)</f>
        <v>0</v>
      </c>
      <c r="E14" s="3">
        <f>IF(ISERR($B14*'Dist E1'!E14/'Dist E1'!$B14),0,$B14*'Dist E1'!E14/'Dist E1'!$B14)</f>
        <v>0</v>
      </c>
      <c r="F14" s="3">
        <f>IF(ISERR($B14*'Dist E1'!F14/'Dist E1'!$B14),0,$B14*'Dist E1'!F14/'Dist E1'!$B14)</f>
        <v>0</v>
      </c>
      <c r="G14" s="3">
        <f>IF(ISERR($B14*'Dist E1'!G14/'Dist E1'!$B14),0,$B14*'Dist E1'!G14/'Dist E1'!$B14)</f>
        <v>0</v>
      </c>
      <c r="H14" s="3">
        <f>IF(ISERR($B14*'Dist E1'!H14/'Dist E1'!$B14),0,$B14*'Dist E1'!H14/'Dist E1'!$B14)</f>
        <v>0</v>
      </c>
      <c r="I14" s="3">
        <f>IF(ISERR($B14*'Dist E1'!I14/'Dist E1'!$B14),0,$B14*'Dist E1'!I14/'Dist E1'!$B14)</f>
        <v>0</v>
      </c>
      <c r="J14" s="3">
        <f>IF(ISERR($B14*'Dist E1'!J14/'Dist E1'!$B14),0,$B14*'Dist E1'!J14/'Dist E1'!$B14)</f>
        <v>0</v>
      </c>
      <c r="K14" s="3">
        <f>IF(ISERR($B14*'Dist E1'!K14/'Dist E1'!$B14),0,$B14*'Dist E1'!K14/'Dist E1'!$B14)</f>
        <v>0</v>
      </c>
      <c r="L14" s="3">
        <f>IF(ISERR($B14*'Dist E1'!L14/'Dist E1'!$B14),0,$B14*'Dist E1'!L14/'Dist E1'!$B14)</f>
        <v>0</v>
      </c>
      <c r="M14" s="3">
        <f>IF(ISERR($B14*'Dist E1'!M14/'Dist E1'!$B14),0,$B14*'Dist E1'!M14/'Dist E1'!$B14)</f>
        <v>0</v>
      </c>
      <c r="N14" s="3">
        <f>IF(ISERR($B14*'Dist E1'!N14/'Dist E1'!$B14),0,$B14*'Dist E1'!N14/'Dist E1'!$B14)</f>
        <v>0</v>
      </c>
    </row>
    <row r="15" spans="1:14" x14ac:dyDescent="0.25">
      <c r="A15" s="2" t="s">
        <v>93</v>
      </c>
      <c r="B15" s="80"/>
      <c r="C15" s="3">
        <f>IF(ISERR($B15*'Dist E1'!C15/'Dist E1'!$B15),0,$B15*'Dist E1'!C15/'Dist E1'!$B15)</f>
        <v>0</v>
      </c>
      <c r="D15" s="3">
        <f>IF(ISERR($B15*'Dist E1'!D15/'Dist E1'!$B15),0,$B15*'Dist E1'!D15/'Dist E1'!$B15)</f>
        <v>0</v>
      </c>
      <c r="E15" s="3">
        <f>IF(ISERR($B15*'Dist E1'!E15/'Dist E1'!$B15),0,$B15*'Dist E1'!E15/'Dist E1'!$B15)</f>
        <v>0</v>
      </c>
      <c r="F15" s="3">
        <f>IF(ISERR($B15*'Dist E1'!F15/'Dist E1'!$B15),0,$B15*'Dist E1'!F15/'Dist E1'!$B15)</f>
        <v>0</v>
      </c>
      <c r="G15" s="3">
        <f>IF(ISERR($B15*'Dist E1'!G15/'Dist E1'!$B15),0,$B15*'Dist E1'!G15/'Dist E1'!$B15)</f>
        <v>0</v>
      </c>
      <c r="H15" s="3">
        <f>IF(ISERR($B15*'Dist E1'!H15/'Dist E1'!$B15),0,$B15*'Dist E1'!H15/'Dist E1'!$B15)</f>
        <v>0</v>
      </c>
      <c r="I15" s="3">
        <f>IF(ISERR($B15*'Dist E1'!I15/'Dist E1'!$B15),0,$B15*'Dist E1'!I15/'Dist E1'!$B15)</f>
        <v>0</v>
      </c>
      <c r="J15" s="3">
        <f>IF(ISERR($B15*'Dist E1'!J15/'Dist E1'!$B15),0,$B15*'Dist E1'!J15/'Dist E1'!$B15)</f>
        <v>0</v>
      </c>
      <c r="K15" s="3">
        <f>IF(ISERR($B15*'Dist E1'!K15/'Dist E1'!$B15),0,$B15*'Dist E1'!K15/'Dist E1'!$B15)</f>
        <v>0</v>
      </c>
      <c r="L15" s="3">
        <f>IF(ISERR($B15*'Dist E1'!L15/'Dist E1'!$B15),0,$B15*'Dist E1'!L15/'Dist E1'!$B15)</f>
        <v>0</v>
      </c>
      <c r="M15" s="3">
        <f>IF(ISERR($B15*'Dist E1'!M15/'Dist E1'!$B15),0,$B15*'Dist E1'!M15/'Dist E1'!$B15)</f>
        <v>0</v>
      </c>
      <c r="N15" s="3">
        <f>IF(ISERR($B15*'Dist E1'!N15/'Dist E1'!$B15),0,$B15*'Dist E1'!N15/'Dist E1'!$B15)</f>
        <v>0</v>
      </c>
    </row>
    <row r="16" spans="1:14" x14ac:dyDescent="0.25">
      <c r="A16" s="2" t="s">
        <v>94</v>
      </c>
      <c r="B16" s="80"/>
      <c r="C16" s="3">
        <f>IF(ISERR($B16*'Dist E1'!C16/'Dist E1'!$B16),0,$B16*'Dist E1'!C16/'Dist E1'!$B16)</f>
        <v>0</v>
      </c>
      <c r="D16" s="3">
        <f>IF(ISERR($B16*'Dist E1'!D16/'Dist E1'!$B16),0,$B16*'Dist E1'!D16/'Dist E1'!$B16)</f>
        <v>0</v>
      </c>
      <c r="E16" s="3">
        <f>IF(ISERR($B16*'Dist E1'!E16/'Dist E1'!$B16),0,$B16*'Dist E1'!E16/'Dist E1'!$B16)</f>
        <v>0</v>
      </c>
      <c r="F16" s="3">
        <f>IF(ISERR($B16*'Dist E1'!F16/'Dist E1'!$B16),0,$B16*'Dist E1'!F16/'Dist E1'!$B16)</f>
        <v>0</v>
      </c>
      <c r="G16" s="3">
        <f>IF(ISERR($B16*'Dist E1'!G16/'Dist E1'!$B16),0,$B16*'Dist E1'!G16/'Dist E1'!$B16)</f>
        <v>0</v>
      </c>
      <c r="H16" s="3">
        <f>IF(ISERR($B16*'Dist E1'!H16/'Dist E1'!$B16),0,$B16*'Dist E1'!H16/'Dist E1'!$B16)</f>
        <v>0</v>
      </c>
      <c r="I16" s="3">
        <f>IF(ISERR($B16*'Dist E1'!I16/'Dist E1'!$B16),0,$B16*'Dist E1'!I16/'Dist E1'!$B16)</f>
        <v>0</v>
      </c>
      <c r="J16" s="3">
        <f>IF(ISERR($B16*'Dist E1'!J16/'Dist E1'!$B16),0,$B16*'Dist E1'!J16/'Dist E1'!$B16)</f>
        <v>0</v>
      </c>
      <c r="K16" s="3">
        <f>IF(ISERR($B16*'Dist E1'!K16/'Dist E1'!$B16),0,$B16*'Dist E1'!K16/'Dist E1'!$B16)</f>
        <v>0</v>
      </c>
      <c r="L16" s="3">
        <f>IF(ISERR($B16*'Dist E1'!L16/'Dist E1'!$B16),0,$B16*'Dist E1'!L16/'Dist E1'!$B16)</f>
        <v>0</v>
      </c>
      <c r="M16" s="3">
        <f>IF(ISERR($B16*'Dist E1'!M16/'Dist E1'!$B16),0,$B16*'Dist E1'!M16/'Dist E1'!$B16)</f>
        <v>0</v>
      </c>
      <c r="N16" s="3">
        <f>IF(ISERR($B16*'Dist E1'!N16/'Dist E1'!$B16),0,$B16*'Dist E1'!N16/'Dist E1'!$B16)</f>
        <v>0</v>
      </c>
    </row>
    <row r="17" spans="1:29" x14ac:dyDescent="0.25">
      <c r="A17" s="96" t="s">
        <v>95</v>
      </c>
      <c r="B17" s="80"/>
      <c r="C17" s="3">
        <f>IF(ISERR($B17*'Dist E1'!C17/'Dist E1'!$B17),0,$B17*'Dist E1'!C17/'Dist E1'!$B17)</f>
        <v>0</v>
      </c>
      <c r="D17" s="3">
        <f>IF(ISERR($B17*'Dist E1'!D17/'Dist E1'!$B17),0,$B17*'Dist E1'!D17/'Dist E1'!$B17)</f>
        <v>0</v>
      </c>
      <c r="E17" s="3">
        <f>IF(ISERR($B17*'Dist E1'!E17/'Dist E1'!$B17),0,$B17*'Dist E1'!E17/'Dist E1'!$B17)</f>
        <v>0</v>
      </c>
      <c r="F17" s="3">
        <f>IF(ISERR($B17*'Dist E1'!F17/'Dist E1'!$B17),0,$B17*'Dist E1'!F17/'Dist E1'!$B17)</f>
        <v>0</v>
      </c>
      <c r="G17" s="3">
        <f>IF(ISERR($B17*'Dist E1'!G17/'Dist E1'!$B17),0,$B17*'Dist E1'!G17/'Dist E1'!$B17)</f>
        <v>0</v>
      </c>
      <c r="H17" s="3">
        <f>IF(ISERR($B17*'Dist E1'!H17/'Dist E1'!$B17),0,$B17*'Dist E1'!H17/'Dist E1'!$B17)</f>
        <v>0</v>
      </c>
      <c r="I17" s="3">
        <f>IF(ISERR($B17*'Dist E1'!I17/'Dist E1'!$B17),0,$B17*'Dist E1'!I17/'Dist E1'!$B17)</f>
        <v>0</v>
      </c>
      <c r="J17" s="3">
        <f>IF(ISERR($B17*'Dist E1'!J17/'Dist E1'!$B17),0,$B17*'Dist E1'!J17/'Dist E1'!$B17)</f>
        <v>0</v>
      </c>
      <c r="K17" s="3">
        <f>IF(ISERR($B17*'Dist E1'!K17/'Dist E1'!$B17),0,$B17*'Dist E1'!K17/'Dist E1'!$B17)</f>
        <v>0</v>
      </c>
      <c r="L17" s="3">
        <f>IF(ISERR($B17*'Dist E1'!L17/'Dist E1'!$B17),0,$B17*'Dist E1'!L17/'Dist E1'!$B17)</f>
        <v>0</v>
      </c>
      <c r="M17" s="3">
        <f>IF(ISERR($B17*'Dist E1'!M17/'Dist E1'!$B17),0,$B17*'Dist E1'!M17/'Dist E1'!$B17)</f>
        <v>0</v>
      </c>
      <c r="N17" s="3">
        <f>IF(ISERR($B17*'Dist E1'!N17/'Dist E1'!$B17),0,$B17*'Dist E1'!N17/'Dist E1'!$B17)</f>
        <v>0</v>
      </c>
    </row>
    <row r="18" spans="1:29" x14ac:dyDescent="0.25">
      <c r="A18" s="96" t="s">
        <v>106</v>
      </c>
      <c r="B18" s="102">
        <v>1320</v>
      </c>
      <c r="C18" s="103">
        <f>IF(ISERR($B18*'Dist E1'!C18/'Dist E1'!$B18),0,$B18*'Dist E1'!C18/'Dist E1'!$B18)</f>
        <v>0</v>
      </c>
      <c r="D18" s="103">
        <f>IF(ISERR($B18*'Dist E1'!D18/'Dist E1'!$B18),0,$B18*'Dist E1'!D18/'Dist E1'!$B18)</f>
        <v>0</v>
      </c>
      <c r="E18" s="103">
        <f>IF(ISERR($B18*'Dist E1'!E18/'Dist E1'!$B18),0,$B18*'Dist E1'!E18/'Dist E1'!$B18)</f>
        <v>0</v>
      </c>
      <c r="F18" s="103">
        <f>IF(ISERR($B18*'Dist E1'!F18/'Dist E1'!$B18),0,$B18*'Dist E1'!F18/'Dist E1'!$B18)</f>
        <v>0</v>
      </c>
      <c r="G18" s="103">
        <f>IF(ISERR($B18*'Dist E1'!G18/'Dist E1'!$B18),0,$B18*'Dist E1'!G18/'Dist E1'!$B18)</f>
        <v>0</v>
      </c>
      <c r="H18" s="103">
        <f>IF(ISERR($B18*'Dist E1'!H18/'Dist E1'!$B18),0,$B18*'Dist E1'!H18/'Dist E1'!$B18)</f>
        <v>0</v>
      </c>
      <c r="I18" s="103">
        <f>IF(ISERR($B18*'Dist E1'!I18/'Dist E1'!$B18),0,$B18*'Dist E1'!I18/'Dist E1'!$B18)</f>
        <v>0</v>
      </c>
      <c r="J18" s="103">
        <f>IF(ISERR($B18*'Dist E1'!J18/'Dist E1'!$B18),0,$B18*'Dist E1'!J18/'Dist E1'!$B18)</f>
        <v>188.57142857142858</v>
      </c>
      <c r="K18" s="103">
        <f>IF(ISERR($B18*'Dist E1'!K18/'Dist E1'!$B18),0,$B18*'Dist E1'!K18/'Dist E1'!$B18)</f>
        <v>0</v>
      </c>
      <c r="L18" s="103">
        <f>IF(ISERR($B18*'Dist E1'!L18/'Dist E1'!$B18),0,$B18*'Dist E1'!L18/'Dist E1'!$B18)</f>
        <v>0</v>
      </c>
      <c r="M18" s="103">
        <f>IF(ISERR($B18*'Dist E1'!M18/'Dist E1'!$B18),0,$B18*'Dist E1'!M18/'Dist E1'!$B18)</f>
        <v>660</v>
      </c>
      <c r="N18" s="103">
        <f>IF(ISERR($B18*'Dist E1'!N18/'Dist E1'!$B18),0,$B18*'Dist E1'!N18/'Dist E1'!$B18)</f>
        <v>471.42857142857144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</row>
    <row r="19" spans="1:29" x14ac:dyDescent="0.25">
      <c r="A19" s="96" t="s">
        <v>97</v>
      </c>
      <c r="B19" s="102">
        <v>6980</v>
      </c>
      <c r="C19" s="103">
        <f>IF(ISERR($B19*'Dist E1'!C19/'Dist E1'!$B19),0,$B19*'Dist E1'!C19/'Dist E1'!$B19)</f>
        <v>0</v>
      </c>
      <c r="D19" s="103">
        <f>IF(ISERR($B19*'Dist E1'!D19/'Dist E1'!$B19),0,$B19*'Dist E1'!D19/'Dist E1'!$B19)</f>
        <v>0</v>
      </c>
      <c r="E19" s="103">
        <f>IF(ISERR($B19*'Dist E1'!E19/'Dist E1'!$B19),0,$B19*'Dist E1'!E19/'Dist E1'!$B19)</f>
        <v>0</v>
      </c>
      <c r="F19" s="103">
        <f>IF(ISERR($B19*'Dist E1'!F19/'Dist E1'!$B19),0,$B19*'Dist E1'!F19/'Dist E1'!$B19)</f>
        <v>0</v>
      </c>
      <c r="G19" s="103">
        <f>IF(ISERR($B19*'Dist E1'!G19/'Dist E1'!$B19),0,$B19*'Dist E1'!G19/'Dist E1'!$B19)</f>
        <v>0</v>
      </c>
      <c r="H19" s="103">
        <f>IF(ISERR($B19*'Dist E1'!H19/'Dist E1'!$B19),0,$B19*'Dist E1'!H19/'Dist E1'!$B19)</f>
        <v>0</v>
      </c>
      <c r="I19" s="103">
        <f>IF(ISERR($B19*'Dist E1'!I19/'Dist E1'!$B19),0,$B19*'Dist E1'!I19/'Dist E1'!$B19)</f>
        <v>0</v>
      </c>
      <c r="J19" s="103">
        <f>IF(ISERR($B19*'Dist E1'!J19/'Dist E1'!$B19),0,$B19*'Dist E1'!J19/'Dist E1'!$B19)</f>
        <v>997.14285714285722</v>
      </c>
      <c r="K19" s="103">
        <f>IF(ISERR($B19*'Dist E1'!K19/'Dist E1'!$B19),0,$B19*'Dist E1'!K19/'Dist E1'!$B19)</f>
        <v>0</v>
      </c>
      <c r="L19" s="103">
        <f>IF(ISERR($B19*'Dist E1'!L19/'Dist E1'!$B19),0,$B19*'Dist E1'!L19/'Dist E1'!$B19)</f>
        <v>0</v>
      </c>
      <c r="M19" s="103">
        <f>IF(ISERR($B19*'Dist E1'!M19/'Dist E1'!$B19),0,$B19*'Dist E1'!M19/'Dist E1'!$B19)</f>
        <v>3490</v>
      </c>
      <c r="N19" s="103">
        <f>IF(ISERR($B19*'Dist E1'!N19/'Dist E1'!$B19),0,$B19*'Dist E1'!N19/'Dist E1'!$B19)</f>
        <v>2492.8571428571431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</row>
    <row r="20" spans="1:29" x14ac:dyDescent="0.25">
      <c r="A20" s="96" t="s">
        <v>107</v>
      </c>
      <c r="B20" s="80"/>
      <c r="C20" s="3">
        <f>IF(ISERR($B20*'Dist E1'!C20/'Dist E1'!$B20),0,$B20*'Dist E1'!C20/'Dist E1'!$B20)</f>
        <v>0</v>
      </c>
      <c r="D20" s="3">
        <f>IF(ISERR($B20*'Dist E1'!D20/'Dist E1'!$B20),0,$B20*'Dist E1'!D20/'Dist E1'!$B20)</f>
        <v>0</v>
      </c>
      <c r="E20" s="3">
        <f>IF(ISERR($B20*'Dist E1'!E20/'Dist E1'!$B20),0,$B20*'Dist E1'!E20/'Dist E1'!$B20)</f>
        <v>0</v>
      </c>
      <c r="F20" s="3">
        <f>IF(ISERR($B20*'Dist E1'!F20/'Dist E1'!$B20),0,$B20*'Dist E1'!F20/'Dist E1'!$B20)</f>
        <v>0</v>
      </c>
      <c r="G20" s="3">
        <f>IF(ISERR($B20*'Dist E1'!G20/'Dist E1'!$B20),0,$B20*'Dist E1'!G20/'Dist E1'!$B20)</f>
        <v>0</v>
      </c>
      <c r="H20" s="3">
        <f>IF(ISERR($B20*'Dist E1'!H20/'Dist E1'!$B20),0,$B20*'Dist E1'!H20/'Dist E1'!$B20)</f>
        <v>0</v>
      </c>
      <c r="I20" s="3">
        <f>IF(ISERR($B20*'Dist E1'!I20/'Dist E1'!$B20),0,$B20*'Dist E1'!I20/'Dist E1'!$B20)</f>
        <v>0</v>
      </c>
      <c r="J20" s="3">
        <f>IF(ISERR($B20*'Dist E1'!J20/'Dist E1'!$B20),0,$B20*'Dist E1'!J20/'Dist E1'!$B20)</f>
        <v>0</v>
      </c>
      <c r="K20" s="3">
        <f>IF(ISERR($B20*'Dist E1'!K20/'Dist E1'!$B20),0,$B20*'Dist E1'!K20/'Dist E1'!$B20)</f>
        <v>0</v>
      </c>
      <c r="L20" s="3">
        <f>IF(ISERR($B20*'Dist E1'!L20/'Dist E1'!$B20),0,$B20*'Dist E1'!L20/'Dist E1'!$B20)</f>
        <v>0</v>
      </c>
      <c r="M20" s="3">
        <f>IF(ISERR($B20*'Dist E1'!M20/'Dist E1'!$B20),0,$B20*'Dist E1'!M20/'Dist E1'!$B20)</f>
        <v>0</v>
      </c>
      <c r="N20" s="3">
        <f>IF(ISERR($B20*'Dist E1'!N20/'Dist E1'!$B20),0,$B20*'Dist E1'!N20/'Dist E1'!$B20)</f>
        <v>0</v>
      </c>
    </row>
    <row r="21" spans="1:29" x14ac:dyDescent="0.25">
      <c r="A21" s="2" t="s">
        <v>99</v>
      </c>
      <c r="B21" s="80">
        <v>200</v>
      </c>
      <c r="C21" s="3">
        <f>IF(ISERR($B21*'Dist E1'!C21/'Dist E1'!$B21),0,$B21*'Dist E1'!C21/'Dist E1'!$B21)</f>
        <v>0</v>
      </c>
      <c r="D21" s="3">
        <f>IF(ISERR($B21*'Dist E1'!D21/'Dist E1'!$B21),0,$B21*'Dist E1'!D21/'Dist E1'!$B21)</f>
        <v>0</v>
      </c>
      <c r="E21" s="3">
        <f>IF(ISERR($B21*'Dist E1'!E21/'Dist E1'!$B21),0,$B21*'Dist E1'!E21/'Dist E1'!$B21)</f>
        <v>0</v>
      </c>
      <c r="F21" s="3">
        <f>IF(ISERR($B21*'Dist E1'!F21/'Dist E1'!$B21),0,$B21*'Dist E1'!F21/'Dist E1'!$B21)</f>
        <v>0</v>
      </c>
      <c r="G21" s="3">
        <f>IF(ISERR($B21*'Dist E1'!G21/'Dist E1'!$B21),0,$B21*'Dist E1'!G21/'Dist E1'!$B21)</f>
        <v>0</v>
      </c>
      <c r="H21" s="3">
        <f>IF(ISERR($B21*'Dist E1'!H21/'Dist E1'!$B21),0,$B21*'Dist E1'!H21/'Dist E1'!$B21)</f>
        <v>0</v>
      </c>
      <c r="I21" s="3">
        <f>IF(ISERR($B21*'Dist E1'!I21/'Dist E1'!$B21),0,$B21*'Dist E1'!I21/'Dist E1'!$B21)</f>
        <v>0</v>
      </c>
      <c r="J21" s="3">
        <f>IF(ISERR($B21*'Dist E1'!J21/'Dist E1'!$B21),0,$B21*'Dist E1'!J21/'Dist E1'!$B21)</f>
        <v>28.571428571428573</v>
      </c>
      <c r="K21" s="3">
        <f>IF(ISERR($B21*'Dist E1'!K21/'Dist E1'!$B21),0,$B21*'Dist E1'!K21/'Dist E1'!$B21)</f>
        <v>0</v>
      </c>
      <c r="L21" s="3">
        <f>IF(ISERR($B21*'Dist E1'!L21/'Dist E1'!$B21),0,$B21*'Dist E1'!L21/'Dist E1'!$B21)</f>
        <v>0</v>
      </c>
      <c r="M21" s="3">
        <f>IF(ISERR($B21*'Dist E1'!M21/'Dist E1'!$B21),0,$B21*'Dist E1'!M21/'Dist E1'!$B21)</f>
        <v>100</v>
      </c>
      <c r="N21" s="3">
        <f>IF(ISERR($B21*'Dist E1'!N21/'Dist E1'!$B21),0,$B21*'Dist E1'!N21/'Dist E1'!$B21)</f>
        <v>71.428571428571431</v>
      </c>
    </row>
    <row r="22" spans="1:29" x14ac:dyDescent="0.25">
      <c r="A22" s="9" t="s">
        <v>76</v>
      </c>
      <c r="B22" s="80"/>
      <c r="C22" s="3">
        <f>IF(ISERR($B22*'Dist E1'!C22/'Dist E1'!$B22),0,$B22*'Dist E1'!C22/'Dist E1'!$B22)</f>
        <v>0</v>
      </c>
      <c r="D22" s="3">
        <f>IF(ISERR($B22*'Dist E1'!D22/'Dist E1'!$B22),0,$B22*'Dist E1'!D22/'Dist E1'!$B22)</f>
        <v>0</v>
      </c>
      <c r="E22" s="3">
        <f>IF(ISERR($B22*'Dist E1'!E22/'Dist E1'!$B22),0,$B22*'Dist E1'!E22/'Dist E1'!$B22)</f>
        <v>0</v>
      </c>
      <c r="F22" s="3">
        <f>IF(ISERR($B22*'Dist E1'!F22/'Dist E1'!$B22),0,$B22*'Dist E1'!F22/'Dist E1'!$B22)</f>
        <v>0</v>
      </c>
      <c r="G22" s="3">
        <f>IF(ISERR($B22*'Dist E1'!G22/'Dist E1'!$B22),0,$B22*'Dist E1'!G22/'Dist E1'!$B22)</f>
        <v>0</v>
      </c>
      <c r="H22" s="3">
        <f>IF(ISERR($B22*'Dist E1'!H22/'Dist E1'!$B22),0,$B22*'Dist E1'!H22/'Dist E1'!$B22)</f>
        <v>0</v>
      </c>
      <c r="I22" s="3">
        <f>IF(ISERR($B22*'Dist E1'!I22/'Dist E1'!$B22),0,$B22*'Dist E1'!I22/'Dist E1'!$B22)</f>
        <v>0</v>
      </c>
      <c r="J22" s="3">
        <f>IF(ISERR($B22*'Dist E1'!J22/'Dist E1'!$B22),0,$B22*'Dist E1'!J22/'Dist E1'!$B22)</f>
        <v>0</v>
      </c>
      <c r="K22" s="3">
        <f>IF(ISERR($B22*'Dist E1'!K22/'Dist E1'!$B22),0,$B22*'Dist E1'!K22/'Dist E1'!$B22)</f>
        <v>0</v>
      </c>
      <c r="L22" s="3">
        <f>IF(ISERR($B22*'Dist E1'!L22/'Dist E1'!$B22),0,$B22*'Dist E1'!L22/'Dist E1'!$B22)</f>
        <v>0</v>
      </c>
      <c r="M22" s="3">
        <f>IF(ISERR($B22*'Dist E1'!M22/'Dist E1'!$B22),0,$B22*'Dist E1'!M22/'Dist E1'!$B22)</f>
        <v>0</v>
      </c>
      <c r="N22" s="3">
        <f>IF(ISERR($B22*'Dist E1'!N22/'Dist E1'!$B22),0,$B22*'Dist E1'!N22/'Dist E1'!$B22)</f>
        <v>0</v>
      </c>
    </row>
    <row r="23" spans="1:29" x14ac:dyDescent="0.25">
      <c r="A23" s="9" t="s">
        <v>77</v>
      </c>
      <c r="B23" s="80"/>
      <c r="C23" s="3">
        <f>IF(ISERR($B23*'Dist E1'!C23/'Dist E1'!$B23),0,$B23*'Dist E1'!C23/'Dist E1'!$B23)</f>
        <v>0</v>
      </c>
      <c r="D23" s="3">
        <f>IF(ISERR($B23*'Dist E1'!D23/'Dist E1'!$B23),0,$B23*'Dist E1'!D23/'Dist E1'!$B23)</f>
        <v>0</v>
      </c>
      <c r="E23" s="3">
        <f>IF(ISERR($B23*'Dist E1'!E23/'Dist E1'!$B23),0,$B23*'Dist E1'!E23/'Dist E1'!$B23)</f>
        <v>0</v>
      </c>
      <c r="F23" s="3">
        <f>IF(ISERR($B23*'Dist E1'!F23/'Dist E1'!$B23),0,$B23*'Dist E1'!F23/'Dist E1'!$B23)</f>
        <v>0</v>
      </c>
      <c r="G23" s="3">
        <f>IF(ISERR($B23*'Dist E1'!G23/'Dist E1'!$B23),0,$B23*'Dist E1'!G23/'Dist E1'!$B23)</f>
        <v>0</v>
      </c>
      <c r="H23" s="3">
        <f>IF(ISERR($B23*'Dist E1'!H23/'Dist E1'!$B23),0,$B23*'Dist E1'!H23/'Dist E1'!$B23)</f>
        <v>0</v>
      </c>
      <c r="I23" s="3">
        <f>IF(ISERR($B23*'Dist E1'!I23/'Dist E1'!$B23),0,$B23*'Dist E1'!I23/'Dist E1'!$B23)</f>
        <v>0</v>
      </c>
      <c r="J23" s="3">
        <f>IF(ISERR($B23*'Dist E1'!J23/'Dist E1'!$B23),0,$B23*'Dist E1'!J23/'Dist E1'!$B23)</f>
        <v>0</v>
      </c>
      <c r="K23" s="3">
        <f>IF(ISERR($B23*'Dist E1'!K23/'Dist E1'!$B23),0,$B23*'Dist E1'!K23/'Dist E1'!$B23)</f>
        <v>0</v>
      </c>
      <c r="L23" s="3">
        <f>IF(ISERR($B23*'Dist E1'!L23/'Dist E1'!$B23),0,$B23*'Dist E1'!L23/'Dist E1'!$B23)</f>
        <v>0</v>
      </c>
      <c r="M23" s="3">
        <f>IF(ISERR($B23*'Dist E1'!M23/'Dist E1'!$B23),0,$B23*'Dist E1'!M23/'Dist E1'!$B23)</f>
        <v>0</v>
      </c>
      <c r="N23" s="3">
        <f>IF(ISERR($B23*'Dist E1'!N23/'Dist E1'!$B23),0,$B23*'Dist E1'!N23/'Dist E1'!$B23)</f>
        <v>0</v>
      </c>
    </row>
    <row r="24" spans="1:29" x14ac:dyDescent="0.25">
      <c r="A24" s="9" t="s">
        <v>78</v>
      </c>
      <c r="B24" s="80"/>
      <c r="C24" s="3">
        <f>IF(ISERR($B24*'Dist E1'!C24/'Dist E1'!$B24),0,$B24*'Dist E1'!C24/'Dist E1'!$B24)</f>
        <v>0</v>
      </c>
      <c r="D24" s="3">
        <f>IF(ISERR($B24*'Dist E1'!D24/'Dist E1'!$B24),0,$B24*'Dist E1'!D24/'Dist E1'!$B24)</f>
        <v>0</v>
      </c>
      <c r="E24" s="3">
        <f>IF(ISERR($B24*'Dist E1'!E24/'Dist E1'!$B24),0,$B24*'Dist E1'!E24/'Dist E1'!$B24)</f>
        <v>0</v>
      </c>
      <c r="F24" s="3">
        <f>IF(ISERR($B24*'Dist E1'!F24/'Dist E1'!$B24),0,$B24*'Dist E1'!F24/'Dist E1'!$B24)</f>
        <v>0</v>
      </c>
      <c r="G24" s="3">
        <f>IF(ISERR($B24*'Dist E1'!G24/'Dist E1'!$B24),0,$B24*'Dist E1'!G24/'Dist E1'!$B24)</f>
        <v>0</v>
      </c>
      <c r="H24" s="3">
        <f>IF(ISERR($B24*'Dist E1'!H24/'Dist E1'!$B24),0,$B24*'Dist E1'!H24/'Dist E1'!$B24)</f>
        <v>0</v>
      </c>
      <c r="I24" s="3">
        <f>IF(ISERR($B24*'Dist E1'!I24/'Dist E1'!$B24),0,$B24*'Dist E1'!I24/'Dist E1'!$B24)</f>
        <v>0</v>
      </c>
      <c r="J24" s="3">
        <f>IF(ISERR($B24*'Dist E1'!J24/'Dist E1'!$B24),0,$B24*'Dist E1'!J24/'Dist E1'!$B24)</f>
        <v>0</v>
      </c>
      <c r="K24" s="3">
        <f>IF(ISERR($B24*'Dist E1'!K24/'Dist E1'!$B24),0,$B24*'Dist E1'!K24/'Dist E1'!$B24)</f>
        <v>0</v>
      </c>
      <c r="L24" s="3">
        <f>IF(ISERR($B24*'Dist E1'!L24/'Dist E1'!$B24),0,$B24*'Dist E1'!L24/'Dist E1'!$B24)</f>
        <v>0</v>
      </c>
      <c r="M24" s="3">
        <f>IF(ISERR($B24*'Dist E1'!M24/'Dist E1'!$B24),0,$B24*'Dist E1'!M24/'Dist E1'!$B24)</f>
        <v>0</v>
      </c>
      <c r="N24" s="3">
        <f>IF(ISERR($B24*'Dist E1'!N24/'Dist E1'!$B24),0,$B24*'Dist E1'!N24/'Dist E1'!$B24)</f>
        <v>0</v>
      </c>
    </row>
    <row r="25" spans="1:29" x14ac:dyDescent="0.25">
      <c r="A25" s="9" t="s">
        <v>79</v>
      </c>
      <c r="B25" s="80">
        <v>500</v>
      </c>
      <c r="C25" s="3">
        <f>IF(ISERR($B25*'Dist E1'!C25/'Dist E1'!$B25),0,$B25*'Dist E1'!C25/'Dist E1'!$B25)</f>
        <v>0</v>
      </c>
      <c r="D25" s="3">
        <f>IF(ISERR($B25*'Dist E1'!D25/'Dist E1'!$B25),0,$B25*'Dist E1'!D25/'Dist E1'!$B25)</f>
        <v>0</v>
      </c>
      <c r="E25" s="3">
        <f>IF(ISERR($B25*'Dist E1'!E25/'Dist E1'!$B25),0,$B25*'Dist E1'!E25/'Dist E1'!$B25)</f>
        <v>0</v>
      </c>
      <c r="F25" s="3">
        <f>IF(ISERR($B25*'Dist E1'!F25/'Dist E1'!$B25),0,$B25*'Dist E1'!F25/'Dist E1'!$B25)</f>
        <v>0</v>
      </c>
      <c r="G25" s="3">
        <f>IF(ISERR($B25*'Dist E1'!G25/'Dist E1'!$B25),0,$B25*'Dist E1'!G25/'Dist E1'!$B25)</f>
        <v>0</v>
      </c>
      <c r="H25" s="3">
        <f>IF(ISERR($B25*'Dist E1'!H25/'Dist E1'!$B25),0,$B25*'Dist E1'!H25/'Dist E1'!$B25)</f>
        <v>0</v>
      </c>
      <c r="I25" s="3">
        <f>IF(ISERR($B25*'Dist E1'!I25/'Dist E1'!$B25),0,$B25*'Dist E1'!I25/'Dist E1'!$B25)</f>
        <v>0</v>
      </c>
      <c r="J25" s="3">
        <f>IF(ISERR($B25*'Dist E1'!J25/'Dist E1'!$B25),0,$B25*'Dist E1'!J25/'Dist E1'!$B25)</f>
        <v>71.428571428571431</v>
      </c>
      <c r="K25" s="3">
        <f>IF(ISERR($B25*'Dist E1'!K25/'Dist E1'!$B25),0,$B25*'Dist E1'!K25/'Dist E1'!$B25)</f>
        <v>0</v>
      </c>
      <c r="L25" s="3">
        <f>IF(ISERR($B25*'Dist E1'!L25/'Dist E1'!$B25),0,$B25*'Dist E1'!L25/'Dist E1'!$B25)</f>
        <v>0</v>
      </c>
      <c r="M25" s="3">
        <f>IF(ISERR($B25*'Dist E1'!M25/'Dist E1'!$B25),0,$B25*'Dist E1'!M25/'Dist E1'!$B25)</f>
        <v>250.00000000000003</v>
      </c>
      <c r="N25" s="3">
        <f>IF(ISERR($B25*'Dist E1'!N25/'Dist E1'!$B25),0,$B25*'Dist E1'!N25/'Dist E1'!$B25)</f>
        <v>178.57142857142858</v>
      </c>
    </row>
    <row r="26" spans="1:29" x14ac:dyDescent="0.25">
      <c r="A26" s="9" t="s">
        <v>80</v>
      </c>
      <c r="B26" s="80"/>
      <c r="C26" s="3">
        <f>IF(ISERR($B26*'Dist E1'!C26/'Dist E1'!$B26),0,$B26*'Dist E1'!C26/'Dist E1'!$B26)</f>
        <v>0</v>
      </c>
      <c r="D26" s="3">
        <f>IF(ISERR($B26*'Dist E1'!D26/'Dist E1'!$B26),0,$B26*'Dist E1'!D26/'Dist E1'!$B26)</f>
        <v>0</v>
      </c>
      <c r="E26" s="3">
        <f>IF(ISERR($B26*'Dist E1'!E26/'Dist E1'!$B26),0,$B26*'Dist E1'!E26/'Dist E1'!$B26)</f>
        <v>0</v>
      </c>
      <c r="F26" s="3">
        <f>IF(ISERR($B26*'Dist E1'!F26/'Dist E1'!$B26),0,$B26*'Dist E1'!F26/'Dist E1'!$B26)</f>
        <v>0</v>
      </c>
      <c r="G26" s="3">
        <f>IF(ISERR($B26*'Dist E1'!G26/'Dist E1'!$B26),0,$B26*'Dist E1'!G26/'Dist E1'!$B26)</f>
        <v>0</v>
      </c>
      <c r="H26" s="3">
        <f>IF(ISERR($B26*'Dist E1'!H26/'Dist E1'!$B26),0,$B26*'Dist E1'!H26/'Dist E1'!$B26)</f>
        <v>0</v>
      </c>
      <c r="I26" s="3">
        <f>IF(ISERR($B26*'Dist E1'!I26/'Dist E1'!$B26),0,$B26*'Dist E1'!I26/'Dist E1'!$B26)</f>
        <v>0</v>
      </c>
      <c r="J26" s="3">
        <f>IF(ISERR($B26*'Dist E1'!J26/'Dist E1'!$B26),0,$B26*'Dist E1'!J26/'Dist E1'!$B26)</f>
        <v>0</v>
      </c>
      <c r="K26" s="3">
        <f>IF(ISERR($B26*'Dist E1'!K26/'Dist E1'!$B26),0,$B26*'Dist E1'!K26/'Dist E1'!$B26)</f>
        <v>0</v>
      </c>
      <c r="L26" s="3">
        <f>IF(ISERR($B26*'Dist E1'!L26/'Dist E1'!$B26),0,$B26*'Dist E1'!L26/'Dist E1'!$B26)</f>
        <v>0</v>
      </c>
      <c r="M26" s="3">
        <f>IF(ISERR($B26*'Dist E1'!M26/'Dist E1'!$B26),0,$B26*'Dist E1'!M26/'Dist E1'!$B26)</f>
        <v>0</v>
      </c>
      <c r="N26" s="3">
        <f>IF(ISERR($B26*'Dist E1'!N26/'Dist E1'!$B26),0,$B26*'Dist E1'!N26/'Dist E1'!$B26)</f>
        <v>0</v>
      </c>
    </row>
    <row r="27" spans="1:29" x14ac:dyDescent="0.25">
      <c r="A27" s="9" t="s">
        <v>81</v>
      </c>
      <c r="B27" s="80"/>
      <c r="C27" s="3">
        <f>IF(ISERR($B27*'Dist E1'!C27/'Dist E1'!$B27),0,$B27*'Dist E1'!C27/'Dist E1'!$B27)</f>
        <v>0</v>
      </c>
      <c r="D27" s="3">
        <f>IF(ISERR($B27*'Dist E1'!D27/'Dist E1'!$B27),0,$B27*'Dist E1'!D27/'Dist E1'!$B27)</f>
        <v>0</v>
      </c>
      <c r="E27" s="3">
        <f>IF(ISERR($B27*'Dist E1'!E27/'Dist E1'!$B27),0,$B27*'Dist E1'!E27/'Dist E1'!$B27)</f>
        <v>0</v>
      </c>
      <c r="F27" s="3">
        <f>IF(ISERR($B27*'Dist E1'!F27/'Dist E1'!$B27),0,$B27*'Dist E1'!F27/'Dist E1'!$B27)</f>
        <v>0</v>
      </c>
      <c r="G27" s="3">
        <f>IF(ISERR($B27*'Dist E1'!G27/'Dist E1'!$B27),0,$B27*'Dist E1'!G27/'Dist E1'!$B27)</f>
        <v>0</v>
      </c>
      <c r="H27" s="3">
        <f>IF(ISERR($B27*'Dist E1'!H27/'Dist E1'!$B27),0,$B27*'Dist E1'!H27/'Dist E1'!$B27)</f>
        <v>0</v>
      </c>
      <c r="I27" s="3">
        <f>IF(ISERR($B27*'Dist E1'!I27/'Dist E1'!$B27),0,$B27*'Dist E1'!I27/'Dist E1'!$B27)</f>
        <v>0</v>
      </c>
      <c r="J27" s="3">
        <f>IF(ISERR($B27*'Dist E1'!J27/'Dist E1'!$B27),0,$B27*'Dist E1'!J27/'Dist E1'!$B27)</f>
        <v>0</v>
      </c>
      <c r="K27" s="3">
        <f>IF(ISERR($B27*'Dist E1'!K27/'Dist E1'!$B27),0,$B27*'Dist E1'!K27/'Dist E1'!$B27)</f>
        <v>0</v>
      </c>
      <c r="L27" s="3">
        <f>IF(ISERR($B27*'Dist E1'!L27/'Dist E1'!$B27),0,$B27*'Dist E1'!L27/'Dist E1'!$B27)</f>
        <v>0</v>
      </c>
      <c r="M27" s="3">
        <f>IF(ISERR($B27*'Dist E1'!M27/'Dist E1'!$B27),0,$B27*'Dist E1'!M27/'Dist E1'!$B27)</f>
        <v>0</v>
      </c>
      <c r="N27" s="3">
        <f>IF(ISERR($B27*'Dist E1'!N27/'Dist E1'!$B27),0,$B27*'Dist E1'!N27/'Dist E1'!$B27)</f>
        <v>0</v>
      </c>
    </row>
    <row r="28" spans="1:29" x14ac:dyDescent="0.25">
      <c r="A28" s="9" t="s">
        <v>105</v>
      </c>
      <c r="B28" s="80"/>
      <c r="C28" s="3">
        <f>IF(ISERR($B28*'Dist E1'!C28/'Dist E1'!$B28),0,$B28*'Dist E1'!C28/'Dist E1'!$B28)</f>
        <v>0</v>
      </c>
      <c r="D28" s="3">
        <f>IF(ISERR($B28*'Dist E1'!D28/'Dist E1'!$B28),0,$B28*'Dist E1'!D28/'Dist E1'!$B28)</f>
        <v>0</v>
      </c>
      <c r="E28" s="3">
        <f>IF(ISERR($B28*'Dist E1'!E28/'Dist E1'!$B28),0,$B28*'Dist E1'!E28/'Dist E1'!$B28)</f>
        <v>0</v>
      </c>
      <c r="F28" s="3">
        <f>IF(ISERR($B28*'Dist E1'!F28/'Dist E1'!$B28),0,$B28*'Dist E1'!F28/'Dist E1'!$B28)</f>
        <v>0</v>
      </c>
      <c r="G28" s="3">
        <f>IF(ISERR($B28*'Dist E1'!G28/'Dist E1'!$B28),0,$B28*'Dist E1'!G28/'Dist E1'!$B28)</f>
        <v>0</v>
      </c>
      <c r="H28" s="3">
        <f>IF(ISERR($B28*'Dist E1'!H28/'Dist E1'!$B28),0,$B28*'Dist E1'!H28/'Dist E1'!$B28)</f>
        <v>0</v>
      </c>
      <c r="I28" s="3">
        <f>IF(ISERR($B28*'Dist E1'!I28/'Dist E1'!$B28),0,$B28*'Dist E1'!I28/'Dist E1'!$B28)</f>
        <v>0</v>
      </c>
      <c r="J28" s="3">
        <f>IF(ISERR($B28*'Dist E1'!J28/'Dist E1'!$B28),0,$B28*'Dist E1'!J28/'Dist E1'!$B28)</f>
        <v>0</v>
      </c>
      <c r="K28" s="3">
        <f>IF(ISERR($B28*'Dist E1'!K28/'Dist E1'!$B28),0,$B28*'Dist E1'!K28/'Dist E1'!$B28)</f>
        <v>0</v>
      </c>
      <c r="L28" s="3">
        <f>IF(ISERR($B28*'Dist E1'!L28/'Dist E1'!$B28),0,$B28*'Dist E1'!L28/'Dist E1'!$B28)</f>
        <v>0</v>
      </c>
      <c r="M28" s="3">
        <f>IF(ISERR($B28*'Dist E1'!M28/'Dist E1'!$B28),0,$B28*'Dist E1'!M28/'Dist E1'!$B28)</f>
        <v>0</v>
      </c>
      <c r="N28" s="3">
        <f>IF(ISERR($B28*'Dist E1'!N28/'Dist E1'!$B28),0,$B28*'Dist E1'!N28/'Dist E1'!$B28)</f>
        <v>0</v>
      </c>
    </row>
    <row r="29" spans="1:29" x14ac:dyDescent="0.25">
      <c r="A29" s="15" t="s">
        <v>33</v>
      </c>
      <c r="B29" s="5">
        <f>SUM(C29:N29)</f>
        <v>10200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1457.1428571428573</v>
      </c>
      <c r="K29" s="5">
        <f t="shared" si="0"/>
        <v>0</v>
      </c>
      <c r="L29" s="5">
        <f t="shared" si="0"/>
        <v>0</v>
      </c>
      <c r="M29" s="5">
        <f t="shared" si="0"/>
        <v>5100</v>
      </c>
      <c r="N29" s="5">
        <f t="shared" si="0"/>
        <v>3642.8571428571431</v>
      </c>
    </row>
    <row r="30" spans="1:29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9" x14ac:dyDescent="0.25">
      <c r="A31" s="19" t="s">
        <v>29</v>
      </c>
      <c r="B31" s="17">
        <v>0</v>
      </c>
      <c r="C31" s="4">
        <f>IF(ISERR($B31*'Dist E1'!C31/'Dist E1'!$B31),0,$B31*'Dist E1'!C31/'Dist E1'!$B31)</f>
        <v>0</v>
      </c>
      <c r="D31" s="4">
        <f>IF(ISERR($B31*'Dist E1'!D31/'Dist E1'!$B31),0,$B31*'Dist E1'!D31/'Dist E1'!$B31)</f>
        <v>0</v>
      </c>
      <c r="E31" s="4">
        <f>IF(ISERR($B31*'Dist E1'!E31/'Dist E1'!$B31),0,$B31*'Dist E1'!E31/'Dist E1'!$B31)</f>
        <v>0</v>
      </c>
      <c r="F31" s="4">
        <f>IF(ISERR($B31*'Dist E1'!F31/'Dist E1'!$B31),0,$B31*'Dist E1'!F31/'Dist E1'!$B31)</f>
        <v>0</v>
      </c>
      <c r="G31" s="4">
        <f>IF(ISERR($B31*'Dist E1'!G31/'Dist E1'!$B31),0,$B31*'Dist E1'!G31/'Dist E1'!$B31)</f>
        <v>0</v>
      </c>
      <c r="H31" s="4">
        <f>IF(ISERR($B31*'Dist E1'!H31/'Dist E1'!$B31),0,$B31*'Dist E1'!H31/'Dist E1'!$B31)</f>
        <v>0</v>
      </c>
      <c r="I31" s="4">
        <f>IF(ISERR($B31*'Dist E1'!I31/'Dist E1'!$B31),0,$B31*'Dist E1'!I31/'Dist E1'!$B31)</f>
        <v>0</v>
      </c>
      <c r="J31" s="4">
        <f>IF(ISERR($B31*'Dist E1'!J31/'Dist E1'!$B31),0,$B31*'Dist E1'!J31/'Dist E1'!$B31)</f>
        <v>0</v>
      </c>
      <c r="K31" s="4">
        <f>IF(ISERR($B31*'Dist E1'!K31/'Dist E1'!$B31),0,$B31*'Dist E1'!K31/'Dist E1'!$B31)</f>
        <v>0</v>
      </c>
      <c r="L31" s="4">
        <f>IF(ISERR($B31*'Dist E1'!L31/'Dist E1'!$B31),0,$B31*'Dist E1'!L31/'Dist E1'!$B31)</f>
        <v>0</v>
      </c>
      <c r="M31" s="4">
        <f>IF(ISERR($B31*'Dist E1'!M31/'Dist E1'!$B31),0,$B31*'Dist E1'!M31/'Dist E1'!$B31)</f>
        <v>0</v>
      </c>
      <c r="N31" s="4">
        <f>IF(ISERR($B31*'Dist E1'!N31/'Dist E1'!$B31),0,$B31*'Dist E1'!N31/'Dist E1'!$B31)</f>
        <v>0</v>
      </c>
    </row>
    <row r="32" spans="1:29" x14ac:dyDescent="0.25">
      <c r="A32" s="20" t="s">
        <v>30</v>
      </c>
      <c r="B32" s="18">
        <v>0</v>
      </c>
      <c r="C32" s="88">
        <f>IF(ISERR($B32*'Dist E1'!C32/'Dist E1'!$B32),0,$B32*'Dist E1'!C32/'Dist E1'!$B32)</f>
        <v>0</v>
      </c>
      <c r="D32" s="88">
        <f>IF(ISERR($B32*'Dist E1'!D32/'Dist E1'!$B32),0,$B32*'Dist E1'!D32/'Dist E1'!$B32)</f>
        <v>0</v>
      </c>
      <c r="E32" s="88">
        <f>IF(ISERR($B32*'Dist E1'!E32/'Dist E1'!$B32),0,$B32*'Dist E1'!E32/'Dist E1'!$B32)</f>
        <v>0</v>
      </c>
      <c r="F32" s="88">
        <f>IF(ISERR($B32*'Dist E1'!F32/'Dist E1'!$B32),0,$B32*'Dist E1'!F32/'Dist E1'!$B32)</f>
        <v>0</v>
      </c>
      <c r="G32" s="88">
        <f>IF(ISERR($B32*'Dist E1'!G32/'Dist E1'!$B32),0,$B32*'Dist E1'!G32/'Dist E1'!$B32)</f>
        <v>0</v>
      </c>
      <c r="H32" s="88">
        <f>IF(ISERR($B32*'Dist E1'!H32/'Dist E1'!$B32),0,$B32*'Dist E1'!H32/'Dist E1'!$B32)</f>
        <v>0</v>
      </c>
      <c r="I32" s="88">
        <f>IF(ISERR($B32*'Dist E1'!I32/'Dist E1'!$B32),0,$B32*'Dist E1'!I32/'Dist E1'!$B32)</f>
        <v>0</v>
      </c>
      <c r="J32" s="88">
        <f>IF(ISERR($B32*'Dist E1'!J32/'Dist E1'!$B32),0,$B32*'Dist E1'!J32/'Dist E1'!$B32)</f>
        <v>0</v>
      </c>
      <c r="K32" s="88">
        <f>IF(ISERR($B32*'Dist E1'!K32/'Dist E1'!$B32),0,$B32*'Dist E1'!K32/'Dist E1'!$B32)</f>
        <v>0</v>
      </c>
      <c r="L32" s="88">
        <f>IF(ISERR($B32*'Dist E1'!L32/'Dist E1'!$B32),0,$B32*'Dist E1'!L32/'Dist E1'!$B32)</f>
        <v>0</v>
      </c>
      <c r="M32" s="88">
        <f>IF(ISERR($B32*'Dist E1'!M32/'Dist E1'!$B32),0,$B32*'Dist E1'!M32/'Dist E1'!$B32)</f>
        <v>0</v>
      </c>
      <c r="N32" s="88">
        <f>IF(ISERR($B32*'Dist E1'!N32/'Dist E1'!$B32),0,$B32*'Dist E1'!N32/'Dist E1'!$B32)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67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74</v>
      </c>
      <c r="L37" s="27" t="s">
        <v>21</v>
      </c>
      <c r="M37" s="27" t="s">
        <v>22</v>
      </c>
      <c r="N37" s="27" t="s">
        <v>75</v>
      </c>
    </row>
    <row r="38" spans="1:14" x14ac:dyDescent="0.25">
      <c r="A38" s="9" t="s">
        <v>82</v>
      </c>
      <c r="B38" s="82">
        <v>0</v>
      </c>
      <c r="C38" s="3">
        <f>IF(ISERR($B38*'Dist E1'!C38/'Dist E1'!$B38),0,$B38*'Dist E1'!C38/'Dist E1'!$B38)</f>
        <v>0</v>
      </c>
      <c r="D38" s="3">
        <f>IF(ISERR($B38*'Dist E1'!D38/'Dist E1'!$B38),0,$B38*'Dist E1'!D38/'Dist E1'!$B38)</f>
        <v>0</v>
      </c>
      <c r="E38" s="3">
        <f>IF(ISERR($B38*'Dist E1'!E38/'Dist E1'!$B38),0,$B38*'Dist E1'!E38/'Dist E1'!$B38)</f>
        <v>0</v>
      </c>
      <c r="F38" s="3">
        <f>IF(ISERR($B38*'Dist E1'!F38/'Dist E1'!$B38),0,$B38*'Dist E1'!F38/'Dist E1'!$B38)</f>
        <v>0</v>
      </c>
      <c r="G38" s="3">
        <f>IF(ISERR($B38*'Dist E1'!G38/'Dist E1'!$B38),0,$B38*'Dist E1'!G38/'Dist E1'!$B38)</f>
        <v>0</v>
      </c>
      <c r="H38" s="3">
        <f>IF(ISERR($B38*'Dist E1'!H38/'Dist E1'!$B38),0,$B38*'Dist E1'!H38/'Dist E1'!$B38)</f>
        <v>0</v>
      </c>
      <c r="I38" s="3">
        <f>IF(ISERR($B38*'Dist E1'!I38/'Dist E1'!$B38),0,$B38*'Dist E1'!I38/'Dist E1'!$B38)</f>
        <v>0</v>
      </c>
      <c r="J38" s="3">
        <f>IF(ISERR($B38*'Dist E1'!J38/'Dist E1'!$B38),0,$B38*'Dist E1'!J38/'Dist E1'!$B38)</f>
        <v>0</v>
      </c>
      <c r="K38" s="3">
        <f>IF(ISERR($B38*'Dist E1'!K38/'Dist E1'!$B38),0,$B38*'Dist E1'!K38/'Dist E1'!$B38)</f>
        <v>0</v>
      </c>
      <c r="L38" s="3">
        <f>IF(ISERR($B38*'Dist E1'!L38/'Dist E1'!$B38),0,$B38*'Dist E1'!L38/'Dist E1'!$B38)</f>
        <v>0</v>
      </c>
      <c r="M38" s="3">
        <f>IF(ISERR($B38*'Dist E1'!M38/'Dist E1'!$B38),0,$B38*'Dist E1'!M38/'Dist E1'!$B38)</f>
        <v>0</v>
      </c>
      <c r="N38" s="3">
        <f>IF(ISERR($B38*'Dist E1'!N38/'Dist E1'!$B38),0,$B38*'Dist E1'!N38/'Dist E1'!$B38)</f>
        <v>0</v>
      </c>
    </row>
    <row r="39" spans="1:14" x14ac:dyDescent="0.25">
      <c r="A39" s="9" t="s">
        <v>83</v>
      </c>
      <c r="B39" s="82">
        <v>0</v>
      </c>
      <c r="C39" s="3">
        <f>IF(ISERR($B39*'Dist E1'!C39/'Dist E1'!$B39),0,$B39*'Dist E1'!C39/'Dist E1'!$B39)</f>
        <v>0</v>
      </c>
      <c r="D39" s="3">
        <f>IF(ISERR($B39*'Dist E1'!D39/'Dist E1'!$B39),0,$B39*'Dist E1'!D39/'Dist E1'!$B39)</f>
        <v>0</v>
      </c>
      <c r="E39" s="3">
        <f>IF(ISERR($B39*'Dist E1'!E39/'Dist E1'!$B39),0,$B39*'Dist E1'!E39/'Dist E1'!$B39)</f>
        <v>0</v>
      </c>
      <c r="F39" s="3">
        <f>IF(ISERR($B39*'Dist E1'!F39/'Dist E1'!$B39),0,$B39*'Dist E1'!F39/'Dist E1'!$B39)</f>
        <v>0</v>
      </c>
      <c r="G39" s="3">
        <f>IF(ISERR($B39*'Dist E1'!G39/'Dist E1'!$B39),0,$B39*'Dist E1'!G39/'Dist E1'!$B39)</f>
        <v>0</v>
      </c>
      <c r="H39" s="3">
        <f>IF(ISERR($B39*'Dist E1'!H39/'Dist E1'!$B39),0,$B39*'Dist E1'!H39/'Dist E1'!$B39)</f>
        <v>0</v>
      </c>
      <c r="I39" s="3">
        <f>IF(ISERR($B39*'Dist E1'!I39/'Dist E1'!$B39),0,$B39*'Dist E1'!I39/'Dist E1'!$B39)</f>
        <v>0</v>
      </c>
      <c r="J39" s="3">
        <f>IF(ISERR($B39*'Dist E1'!J39/'Dist E1'!$B39),0,$B39*'Dist E1'!J39/'Dist E1'!$B39)</f>
        <v>0</v>
      </c>
      <c r="K39" s="3">
        <f>IF(ISERR($B39*'Dist E1'!K39/'Dist E1'!$B39),0,$B39*'Dist E1'!K39/'Dist E1'!$B39)</f>
        <v>0</v>
      </c>
      <c r="L39" s="3">
        <f>IF(ISERR($B39*'Dist E1'!L39/'Dist E1'!$B39),0,$B39*'Dist E1'!L39/'Dist E1'!$B39)</f>
        <v>0</v>
      </c>
      <c r="M39" s="3">
        <f>IF(ISERR($B39*'Dist E1'!M39/'Dist E1'!$B39),0,$B39*'Dist E1'!M39/'Dist E1'!$B39)</f>
        <v>0</v>
      </c>
      <c r="N39" s="3">
        <f>IF(ISERR($B39*'Dist E1'!N39/'Dist E1'!$B39),0,$B39*'Dist E1'!N39/'Dist E1'!$B39)</f>
        <v>0</v>
      </c>
    </row>
    <row r="40" spans="1:14" x14ac:dyDescent="0.25">
      <c r="A40" s="9" t="s">
        <v>84</v>
      </c>
      <c r="B40" s="82">
        <v>0</v>
      </c>
      <c r="C40" s="3">
        <f>IF(ISERR($B40*'Dist E1'!C40/'Dist E1'!$B40),0,$B40*'Dist E1'!C40/'Dist E1'!$B40)</f>
        <v>0</v>
      </c>
      <c r="D40" s="3">
        <f>IF(ISERR($B40*'Dist E1'!D40/'Dist E1'!$B40),0,$B40*'Dist E1'!D40/'Dist E1'!$B40)</f>
        <v>0</v>
      </c>
      <c r="E40" s="3">
        <f>IF(ISERR($B40*'Dist E1'!E40/'Dist E1'!$B40),0,$B40*'Dist E1'!E40/'Dist E1'!$B40)</f>
        <v>0</v>
      </c>
      <c r="F40" s="3">
        <f>IF(ISERR($B40*'Dist E1'!F40/'Dist E1'!$B40),0,$B40*'Dist E1'!F40/'Dist E1'!$B40)</f>
        <v>0</v>
      </c>
      <c r="G40" s="3">
        <f>IF(ISERR($B40*'Dist E1'!G40/'Dist E1'!$B40),0,$B40*'Dist E1'!G40/'Dist E1'!$B40)</f>
        <v>0</v>
      </c>
      <c r="H40" s="3">
        <f>IF(ISERR($B40*'Dist E1'!H40/'Dist E1'!$B40),0,$B40*'Dist E1'!H40/'Dist E1'!$B40)</f>
        <v>0</v>
      </c>
      <c r="I40" s="3">
        <f>IF(ISERR($B40*'Dist E1'!I40/'Dist E1'!$B40),0,$B40*'Dist E1'!I40/'Dist E1'!$B40)</f>
        <v>0</v>
      </c>
      <c r="J40" s="3">
        <f>IF(ISERR($B40*'Dist E1'!J40/'Dist E1'!$B40),0,$B40*'Dist E1'!J40/'Dist E1'!$B40)</f>
        <v>0</v>
      </c>
      <c r="K40" s="3">
        <f>IF(ISERR($B40*'Dist E1'!K40/'Dist E1'!$B40),0,$B40*'Dist E1'!K40/'Dist E1'!$B40)</f>
        <v>0</v>
      </c>
      <c r="L40" s="3">
        <f>IF(ISERR($B40*'Dist E1'!L40/'Dist E1'!$B40),0,$B40*'Dist E1'!L40/'Dist E1'!$B40)</f>
        <v>0</v>
      </c>
      <c r="M40" s="3">
        <f>IF(ISERR($B40*'Dist E1'!M40/'Dist E1'!$B40),0,$B40*'Dist E1'!M40/'Dist E1'!$B40)</f>
        <v>0</v>
      </c>
      <c r="N40" s="3">
        <f>IF(ISERR($B40*'Dist E1'!N40/'Dist E1'!$B40),0,$B40*'Dist E1'!N40/'Dist E1'!$B40)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10200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1457.1428571428573</v>
      </c>
      <c r="K47" s="31">
        <f t="shared" si="9"/>
        <v>0</v>
      </c>
      <c r="L47" s="31">
        <f t="shared" si="9"/>
        <v>0</v>
      </c>
      <c r="M47" s="31">
        <f t="shared" si="9"/>
        <v>5100</v>
      </c>
      <c r="N47" s="31">
        <f t="shared" si="9"/>
        <v>3642.8571428571431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68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17" right="0.1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86</v>
      </c>
    </row>
    <row r="9" spans="1:14" x14ac:dyDescent="0.25">
      <c r="A9" s="26" t="s">
        <v>101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74</v>
      </c>
      <c r="L9" s="94" t="s">
        <v>21</v>
      </c>
      <c r="M9" s="94" t="s">
        <v>22</v>
      </c>
      <c r="N9" s="95" t="s">
        <v>75</v>
      </c>
    </row>
    <row r="10" spans="1:14" x14ac:dyDescent="0.25">
      <c r="A10" s="2" t="s">
        <v>88</v>
      </c>
      <c r="B10">
        <f>SUM(C10:N10)</f>
        <v>2.7</v>
      </c>
      <c r="C10">
        <v>1</v>
      </c>
      <c r="E10">
        <v>0.2</v>
      </c>
      <c r="J10">
        <v>0.1</v>
      </c>
      <c r="M10">
        <v>1.4</v>
      </c>
    </row>
    <row r="11" spans="1:14" x14ac:dyDescent="0.25">
      <c r="A11" s="2" t="s">
        <v>89</v>
      </c>
      <c r="B11">
        <f t="shared" ref="B11:B28" si="0">SUM(C11:N11)</f>
        <v>2.7</v>
      </c>
      <c r="C11">
        <f>+C$10</f>
        <v>1</v>
      </c>
      <c r="E11">
        <f>+E$10</f>
        <v>0.2</v>
      </c>
      <c r="J11">
        <f>+J$10</f>
        <v>0.1</v>
      </c>
      <c r="M11">
        <v>1.4</v>
      </c>
    </row>
    <row r="12" spans="1:14" x14ac:dyDescent="0.25">
      <c r="A12" s="2" t="s">
        <v>90</v>
      </c>
      <c r="B12">
        <f t="shared" si="0"/>
        <v>2.7</v>
      </c>
      <c r="C12">
        <f t="shared" ref="C12:C28" si="1">+C$10</f>
        <v>1</v>
      </c>
      <c r="E12">
        <f t="shared" ref="E12:E28" si="2">+E$10</f>
        <v>0.2</v>
      </c>
      <c r="J12">
        <f t="shared" ref="J12:J28" si="3">+J$10</f>
        <v>0.1</v>
      </c>
      <c r="M12">
        <v>1.4</v>
      </c>
    </row>
    <row r="13" spans="1:14" x14ac:dyDescent="0.25">
      <c r="A13" s="2" t="s">
        <v>91</v>
      </c>
      <c r="B13">
        <f t="shared" si="0"/>
        <v>2.7</v>
      </c>
      <c r="C13">
        <f t="shared" si="1"/>
        <v>1</v>
      </c>
      <c r="E13">
        <f t="shared" si="2"/>
        <v>0.2</v>
      </c>
      <c r="J13">
        <f t="shared" si="3"/>
        <v>0.1</v>
      </c>
      <c r="M13">
        <v>1.4</v>
      </c>
    </row>
    <row r="14" spans="1:14" x14ac:dyDescent="0.25">
      <c r="A14" s="2" t="s">
        <v>92</v>
      </c>
      <c r="B14">
        <f t="shared" si="0"/>
        <v>2.7</v>
      </c>
      <c r="C14">
        <f t="shared" si="1"/>
        <v>1</v>
      </c>
      <c r="E14">
        <f t="shared" si="2"/>
        <v>0.2</v>
      </c>
      <c r="J14">
        <f t="shared" si="3"/>
        <v>0.1</v>
      </c>
      <c r="M14">
        <v>1.4</v>
      </c>
    </row>
    <row r="15" spans="1:14" x14ac:dyDescent="0.25">
      <c r="A15" s="2" t="s">
        <v>93</v>
      </c>
      <c r="B15">
        <f t="shared" si="0"/>
        <v>2.7</v>
      </c>
      <c r="C15">
        <f t="shared" si="1"/>
        <v>1</v>
      </c>
      <c r="E15">
        <f t="shared" si="2"/>
        <v>0.2</v>
      </c>
      <c r="J15">
        <f t="shared" si="3"/>
        <v>0.1</v>
      </c>
      <c r="M15">
        <v>1.4</v>
      </c>
    </row>
    <row r="16" spans="1:14" x14ac:dyDescent="0.25">
      <c r="A16" s="2" t="s">
        <v>94</v>
      </c>
      <c r="B16">
        <f t="shared" si="0"/>
        <v>2.7</v>
      </c>
      <c r="C16">
        <f t="shared" si="1"/>
        <v>1</v>
      </c>
      <c r="E16">
        <f t="shared" si="2"/>
        <v>0.2</v>
      </c>
      <c r="J16">
        <f t="shared" si="3"/>
        <v>0.1</v>
      </c>
      <c r="M16">
        <v>1.4</v>
      </c>
    </row>
    <row r="17" spans="1:13" x14ac:dyDescent="0.25">
      <c r="A17" s="2" t="s">
        <v>95</v>
      </c>
      <c r="B17">
        <f t="shared" si="0"/>
        <v>2.7</v>
      </c>
      <c r="C17">
        <f t="shared" si="1"/>
        <v>1</v>
      </c>
      <c r="E17">
        <f t="shared" si="2"/>
        <v>0.2</v>
      </c>
      <c r="J17">
        <f t="shared" si="3"/>
        <v>0.1</v>
      </c>
      <c r="M17">
        <v>1.4</v>
      </c>
    </row>
    <row r="18" spans="1:13" x14ac:dyDescent="0.25">
      <c r="A18" s="96" t="s">
        <v>106</v>
      </c>
      <c r="B18">
        <f t="shared" si="0"/>
        <v>2.7</v>
      </c>
      <c r="C18">
        <f t="shared" si="1"/>
        <v>1</v>
      </c>
      <c r="E18">
        <f t="shared" si="2"/>
        <v>0.2</v>
      </c>
      <c r="J18">
        <f t="shared" si="3"/>
        <v>0.1</v>
      </c>
      <c r="M18">
        <v>1.4</v>
      </c>
    </row>
    <row r="19" spans="1:13" x14ac:dyDescent="0.25">
      <c r="A19" s="96" t="s">
        <v>97</v>
      </c>
      <c r="B19">
        <f t="shared" si="0"/>
        <v>2.7</v>
      </c>
      <c r="C19">
        <f t="shared" si="1"/>
        <v>1</v>
      </c>
      <c r="E19">
        <f t="shared" si="2"/>
        <v>0.2</v>
      </c>
      <c r="J19">
        <f t="shared" si="3"/>
        <v>0.1</v>
      </c>
      <c r="M19">
        <v>1.4</v>
      </c>
    </row>
    <row r="20" spans="1:13" x14ac:dyDescent="0.25">
      <c r="A20" s="96" t="s">
        <v>98</v>
      </c>
      <c r="B20">
        <f t="shared" si="0"/>
        <v>2.7</v>
      </c>
      <c r="C20">
        <f t="shared" si="1"/>
        <v>1</v>
      </c>
      <c r="E20">
        <f t="shared" si="2"/>
        <v>0.2</v>
      </c>
      <c r="J20">
        <f t="shared" si="3"/>
        <v>0.1</v>
      </c>
      <c r="M20">
        <v>1.4</v>
      </c>
    </row>
    <row r="21" spans="1:13" x14ac:dyDescent="0.25">
      <c r="A21" s="2" t="s">
        <v>99</v>
      </c>
      <c r="B21">
        <f t="shared" si="0"/>
        <v>2.7</v>
      </c>
      <c r="C21">
        <f t="shared" si="1"/>
        <v>1</v>
      </c>
      <c r="E21">
        <f t="shared" si="2"/>
        <v>0.2</v>
      </c>
      <c r="J21">
        <f t="shared" si="3"/>
        <v>0.1</v>
      </c>
      <c r="M21">
        <v>1.4</v>
      </c>
    </row>
    <row r="22" spans="1:13" x14ac:dyDescent="0.25">
      <c r="A22" s="9" t="s">
        <v>76</v>
      </c>
      <c r="B22">
        <f t="shared" si="0"/>
        <v>2.7</v>
      </c>
      <c r="C22">
        <f t="shared" si="1"/>
        <v>1</v>
      </c>
      <c r="E22">
        <f t="shared" si="2"/>
        <v>0.2</v>
      </c>
      <c r="J22">
        <f t="shared" si="3"/>
        <v>0.1</v>
      </c>
      <c r="M22">
        <v>1.4</v>
      </c>
    </row>
    <row r="23" spans="1:13" x14ac:dyDescent="0.25">
      <c r="A23" s="9" t="s">
        <v>77</v>
      </c>
      <c r="B23">
        <f t="shared" si="0"/>
        <v>2.7</v>
      </c>
      <c r="C23">
        <f t="shared" si="1"/>
        <v>1</v>
      </c>
      <c r="E23">
        <f t="shared" si="2"/>
        <v>0.2</v>
      </c>
      <c r="J23">
        <f t="shared" si="3"/>
        <v>0.1</v>
      </c>
      <c r="M23">
        <v>1.4</v>
      </c>
    </row>
    <row r="24" spans="1:13" x14ac:dyDescent="0.25">
      <c r="A24" s="9" t="s">
        <v>78</v>
      </c>
      <c r="B24">
        <f t="shared" si="0"/>
        <v>2.7</v>
      </c>
      <c r="C24">
        <f t="shared" si="1"/>
        <v>1</v>
      </c>
      <c r="E24">
        <f t="shared" si="2"/>
        <v>0.2</v>
      </c>
      <c r="J24">
        <f t="shared" si="3"/>
        <v>0.1</v>
      </c>
      <c r="M24">
        <v>1.4</v>
      </c>
    </row>
    <row r="25" spans="1:13" x14ac:dyDescent="0.25">
      <c r="A25" s="9" t="s">
        <v>79</v>
      </c>
      <c r="B25">
        <f t="shared" si="0"/>
        <v>2.7</v>
      </c>
      <c r="C25">
        <f t="shared" si="1"/>
        <v>1</v>
      </c>
      <c r="E25">
        <f t="shared" si="2"/>
        <v>0.2</v>
      </c>
      <c r="J25">
        <f t="shared" si="3"/>
        <v>0.1</v>
      </c>
      <c r="M25">
        <v>1.4</v>
      </c>
    </row>
    <row r="26" spans="1:13" x14ac:dyDescent="0.25">
      <c r="A26" s="9" t="s">
        <v>80</v>
      </c>
      <c r="B26">
        <f t="shared" si="0"/>
        <v>2.7</v>
      </c>
      <c r="C26">
        <f t="shared" si="1"/>
        <v>1</v>
      </c>
      <c r="E26">
        <f t="shared" si="2"/>
        <v>0.2</v>
      </c>
      <c r="J26">
        <f t="shared" si="3"/>
        <v>0.1</v>
      </c>
      <c r="M26">
        <v>1.4</v>
      </c>
    </row>
    <row r="27" spans="1:13" x14ac:dyDescent="0.25">
      <c r="A27" s="9" t="s">
        <v>81</v>
      </c>
      <c r="B27">
        <f t="shared" si="0"/>
        <v>2.7</v>
      </c>
      <c r="C27">
        <f t="shared" si="1"/>
        <v>1</v>
      </c>
      <c r="E27">
        <f t="shared" si="2"/>
        <v>0.2</v>
      </c>
      <c r="J27">
        <f t="shared" si="3"/>
        <v>0.1</v>
      </c>
      <c r="M27">
        <v>1.4</v>
      </c>
    </row>
    <row r="28" spans="1:13" x14ac:dyDescent="0.25">
      <c r="A28" s="9" t="s">
        <v>105</v>
      </c>
      <c r="B28">
        <f t="shared" si="0"/>
        <v>2.7</v>
      </c>
      <c r="C28">
        <f t="shared" si="1"/>
        <v>1</v>
      </c>
      <c r="E28">
        <f t="shared" si="2"/>
        <v>0.2</v>
      </c>
      <c r="J28">
        <f t="shared" si="3"/>
        <v>0.1</v>
      </c>
      <c r="M28">
        <v>1.4</v>
      </c>
    </row>
    <row r="31" spans="1:13" x14ac:dyDescent="0.25">
      <c r="A31" s="19" t="s">
        <v>29</v>
      </c>
    </row>
    <row r="32" spans="1:13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5" t="s">
        <v>75</v>
      </c>
    </row>
    <row r="38" spans="1:14" x14ac:dyDescent="0.25">
      <c r="A38" s="9" t="s">
        <v>82</v>
      </c>
      <c r="B38">
        <f t="shared" ref="B38:B40" si="4">SUM(C38:N38)</f>
        <v>2.7</v>
      </c>
      <c r="C38">
        <f t="shared" ref="C38:C40" si="5">+C$10</f>
        <v>1</v>
      </c>
      <c r="E38">
        <f t="shared" ref="E38:E40" si="6">+E$10</f>
        <v>0.2</v>
      </c>
      <c r="J38">
        <f t="shared" ref="J38:J40" si="7">+J$10</f>
        <v>0.1</v>
      </c>
      <c r="M38">
        <v>1.4</v>
      </c>
    </row>
    <row r="39" spans="1:14" x14ac:dyDescent="0.25">
      <c r="A39" s="9" t="s">
        <v>83</v>
      </c>
      <c r="B39">
        <f t="shared" si="4"/>
        <v>2.7</v>
      </c>
      <c r="C39">
        <f t="shared" si="5"/>
        <v>1</v>
      </c>
      <c r="E39">
        <f t="shared" si="6"/>
        <v>0.2</v>
      </c>
      <c r="J39">
        <f t="shared" si="7"/>
        <v>0.1</v>
      </c>
      <c r="M39">
        <v>1.4</v>
      </c>
    </row>
    <row r="40" spans="1:14" x14ac:dyDescent="0.25">
      <c r="A40" s="9" t="s">
        <v>84</v>
      </c>
      <c r="B40">
        <f t="shared" si="4"/>
        <v>2.7</v>
      </c>
      <c r="C40">
        <f t="shared" si="5"/>
        <v>1</v>
      </c>
      <c r="E40">
        <f t="shared" si="6"/>
        <v>0.2</v>
      </c>
      <c r="J40">
        <f t="shared" si="7"/>
        <v>0.1</v>
      </c>
      <c r="M40">
        <v>1.4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2.140625" style="9" customWidth="1"/>
    <col min="5" max="5" width="8.85546875" style="9" customWidth="1"/>
    <col min="6" max="7" width="8.71093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85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5" spans="1:14" x14ac:dyDescent="0.25">
      <c r="B5" t="s">
        <v>115</v>
      </c>
      <c r="C5"/>
      <c r="D5"/>
      <c r="E5"/>
      <c r="F5"/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2.7</v>
      </c>
      <c r="C7">
        <v>1</v>
      </c>
      <c r="D7"/>
      <c r="E7">
        <v>0.2</v>
      </c>
      <c r="F7"/>
      <c r="G7"/>
      <c r="H7"/>
      <c r="I7"/>
      <c r="J7">
        <v>0.1</v>
      </c>
      <c r="K7"/>
      <c r="L7"/>
      <c r="M7">
        <v>1.4</v>
      </c>
    </row>
    <row r="8" spans="1:14" x14ac:dyDescent="0.25">
      <c r="B8" s="125" t="s">
        <v>109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80">
        <v>3000</v>
      </c>
      <c r="C10" s="3">
        <f>IF(ISERR($B10*'Dist L1'!C10/'Dist L1'!$B10),0,$B10*'Dist L1'!C10/'Dist L1'!$B10)</f>
        <v>1111.1111111111111</v>
      </c>
      <c r="D10" s="3">
        <f>IF(ISERR($B10*'Dist L1'!D10/'Dist L1'!$B10),0,$B10*'Dist L1'!D10/'Dist L1'!$B10)</f>
        <v>0</v>
      </c>
      <c r="E10" s="3">
        <f>IF(ISERR($B10*'Dist L1'!E10/'Dist L1'!$B10),0,$B10*'Dist L1'!E10/'Dist L1'!$B10)</f>
        <v>222.2222222222222</v>
      </c>
      <c r="F10" s="3">
        <f>IF(ISERR($B10*'Dist L1'!F10/'Dist L1'!$B10),0,$B10*'Dist L1'!F10/'Dist L1'!$B10)</f>
        <v>0</v>
      </c>
      <c r="G10" s="3">
        <f>IF(ISERR($B10*'Dist L1'!G10/'Dist L1'!$B10),0,$B10*'Dist L1'!G10/'Dist L1'!$B10)</f>
        <v>0</v>
      </c>
      <c r="H10" s="3">
        <f>IF(ISERR($B10*'Dist L1'!H10/'Dist L1'!$B10),0,$B10*'Dist L1'!H10/'Dist L1'!$B10)</f>
        <v>0</v>
      </c>
      <c r="I10" s="3">
        <f>IF(ISERR($B10*'Dist L1'!I10/'Dist L1'!$B10),0,$B10*'Dist L1'!I10/'Dist L1'!$B10)</f>
        <v>0</v>
      </c>
      <c r="J10" s="3">
        <f>IF(ISERR($B10*'Dist L1'!J10/'Dist L1'!$B10),0,$B10*'Dist L1'!J10/'Dist L1'!$B10)</f>
        <v>111.1111111111111</v>
      </c>
      <c r="K10" s="3">
        <f>IF(ISERR($B10*'Dist L1'!K10/'Dist L1'!$B10),0,$B10*'Dist L1'!K10/'Dist L1'!$B10)</f>
        <v>0</v>
      </c>
      <c r="L10" s="3">
        <f>IF(ISERR($B10*'Dist L1'!L10/'Dist L1'!$B10),0,$B10*'Dist L1'!L10/'Dist L1'!$B10)</f>
        <v>0</v>
      </c>
      <c r="M10" s="3">
        <f>IF(ISERR($B10*'Dist L1'!M10/'Dist L1'!$B10),0,$B10*'Dist L1'!M10/'Dist L1'!$B10)</f>
        <v>1555.5555555555554</v>
      </c>
      <c r="N10" s="3">
        <f>IF(ISERR($B10*'Dist L1'!N10/'Dist L1'!$B10),0,$B10*'Dist L1'!N10/'Dist L1'!$B10)</f>
        <v>0</v>
      </c>
    </row>
    <row r="11" spans="1:14" x14ac:dyDescent="0.25">
      <c r="A11" s="2" t="s">
        <v>89</v>
      </c>
      <c r="B11" s="80">
        <v>0</v>
      </c>
      <c r="C11" s="3">
        <f>IF(ISERR($B11*'Dist L1'!C11/'Dist L1'!$B11),0,$B11*'Dist L1'!C11/'Dist L1'!$B11)</f>
        <v>0</v>
      </c>
      <c r="D11" s="3">
        <f>IF(ISERR($B11*'Dist L1'!D11/'Dist L1'!$B11),0,$B11*'Dist L1'!D11/'Dist L1'!$B11)</f>
        <v>0</v>
      </c>
      <c r="E11" s="3">
        <f>IF(ISERR($B11*'Dist L1'!E11/'Dist L1'!$B11),0,$B11*'Dist L1'!E11/'Dist L1'!$B11)</f>
        <v>0</v>
      </c>
      <c r="F11" s="3">
        <f>IF(ISERR($B11*'Dist L1'!F11/'Dist L1'!$B11),0,$B11*'Dist L1'!F11/'Dist L1'!$B11)</f>
        <v>0</v>
      </c>
      <c r="G11" s="3">
        <f>IF(ISERR($B11*'Dist L1'!G11/'Dist L1'!$B11),0,$B11*'Dist L1'!G11/'Dist L1'!$B11)</f>
        <v>0</v>
      </c>
      <c r="H11" s="3">
        <f>IF(ISERR($B11*'Dist L1'!H11/'Dist L1'!$B11),0,$B11*'Dist L1'!H11/'Dist L1'!$B11)</f>
        <v>0</v>
      </c>
      <c r="I11" s="3">
        <f>IF(ISERR($B11*'Dist L1'!I11/'Dist L1'!$B11),0,$B11*'Dist L1'!I11/'Dist L1'!$B11)</f>
        <v>0</v>
      </c>
      <c r="J11" s="3">
        <f>IF(ISERR($B11*'Dist L1'!J11/'Dist L1'!$B11),0,$B11*'Dist L1'!J11/'Dist L1'!$B11)</f>
        <v>0</v>
      </c>
      <c r="K11" s="3">
        <f>IF(ISERR($B11*'Dist L1'!K11/'Dist L1'!$B11),0,$B11*'Dist L1'!K11/'Dist L1'!$B11)</f>
        <v>0</v>
      </c>
      <c r="L11" s="3">
        <f>IF(ISERR($B11*'Dist L1'!L11/'Dist L1'!$B11),0,$B11*'Dist L1'!L11/'Dist L1'!$B11)</f>
        <v>0</v>
      </c>
      <c r="M11" s="3">
        <f>IF(ISERR($B11*'Dist L1'!M11/'Dist L1'!$B11),0,$B11*'Dist L1'!M11/'Dist L1'!$B11)</f>
        <v>0</v>
      </c>
      <c r="N11" s="3">
        <f>IF(ISERR($B11*'Dist L1'!N11/'Dist L1'!$B11),0,$B11*'Dist L1'!N11/'Dist L1'!$B11)</f>
        <v>0</v>
      </c>
    </row>
    <row r="12" spans="1:14" x14ac:dyDescent="0.25">
      <c r="A12" s="2" t="s">
        <v>90</v>
      </c>
      <c r="B12" s="80"/>
      <c r="C12" s="3">
        <f>IF(ISERR($B12*'Dist L1'!C12/'Dist L1'!$B12),0,$B12*'Dist L1'!C12/'Dist L1'!$B12)</f>
        <v>0</v>
      </c>
      <c r="D12" s="3">
        <f>IF(ISERR($B12*'Dist L1'!D12/'Dist L1'!$B12),0,$B12*'Dist L1'!D12/'Dist L1'!$B12)</f>
        <v>0</v>
      </c>
      <c r="E12" s="3">
        <f>IF(ISERR($B12*'Dist L1'!#REF!/'Dist L1'!$B12),0,$B12*'Dist L1'!#REF!/'Dist L1'!$B12)</f>
        <v>0</v>
      </c>
      <c r="F12" s="3">
        <f>IF(ISERR($B12*'Dist L1'!F12/'Dist L1'!$B12),0,$B12*'Dist L1'!F12/'Dist L1'!$B12)</f>
        <v>0</v>
      </c>
      <c r="G12" s="3">
        <f>IF(ISERR($B12*'Dist L1'!G12/'Dist L1'!$B12),0,$B12*'Dist L1'!G12/'Dist L1'!$B12)</f>
        <v>0</v>
      </c>
      <c r="H12" s="3">
        <f>IF(ISERR($B12*'Dist L1'!H12/'Dist L1'!$B12),0,$B12*'Dist L1'!H12/'Dist L1'!$B12)</f>
        <v>0</v>
      </c>
      <c r="I12" s="3">
        <f>IF(ISERR($B12*'Dist L1'!I12/'Dist L1'!$B12),0,$B12*'Dist L1'!I12/'Dist L1'!$B12)</f>
        <v>0</v>
      </c>
      <c r="J12" s="3">
        <f>IF(ISERR($B12*'Dist L1'!J12/'Dist L1'!$B12),0,$B12*'Dist L1'!J12/'Dist L1'!$B12)</f>
        <v>0</v>
      </c>
      <c r="K12" s="3">
        <f>IF(ISERR($B12*'Dist L1'!K12/'Dist L1'!$B12),0,$B12*'Dist L1'!K12/'Dist L1'!$B12)</f>
        <v>0</v>
      </c>
      <c r="L12" s="3">
        <f>IF(ISERR($B12*'Dist L1'!L12/'Dist L1'!$B12),0,$B12*'Dist L1'!L12/'Dist L1'!$B12)</f>
        <v>0</v>
      </c>
      <c r="M12" s="3">
        <f>IF(ISERR($B12*'Dist L1'!M12/'Dist L1'!$B12),0,$B12*'Dist L1'!M12/'Dist L1'!$B12)</f>
        <v>0</v>
      </c>
      <c r="N12" s="3">
        <f>IF(ISERR($B12*'Dist L1'!N12/'Dist L1'!$B12),0,$B12*'Dist L1'!N12/'Dist L1'!$B12)</f>
        <v>0</v>
      </c>
    </row>
    <row r="13" spans="1:14" x14ac:dyDescent="0.25">
      <c r="A13" s="2" t="s">
        <v>91</v>
      </c>
      <c r="B13" s="80"/>
      <c r="C13" s="3">
        <f>IF(ISERR($B13*'Dist L1'!C13/'Dist L1'!$B13),0,$B13*'Dist L1'!C13/'Dist L1'!$B13)</f>
        <v>0</v>
      </c>
      <c r="D13" s="3">
        <f>IF(ISERR($B13*'Dist L1'!D13/'Dist L1'!$B13),0,$B13*'Dist L1'!D13/'Dist L1'!$B13)</f>
        <v>0</v>
      </c>
      <c r="E13" s="3">
        <f>IF(ISERR($B13*'Dist L1'!E13/'Dist L1'!$B13),0,$B13*'Dist L1'!E13/'Dist L1'!$B13)</f>
        <v>0</v>
      </c>
      <c r="F13" s="3">
        <f>IF(ISERR($B13*'Dist L1'!F13/'Dist L1'!$B13),0,$B13*'Dist L1'!F13/'Dist L1'!$B13)</f>
        <v>0</v>
      </c>
      <c r="G13" s="3">
        <f>IF(ISERR($B13*'Dist L1'!G13/'Dist L1'!$B13),0,$B13*'Dist L1'!G13/'Dist L1'!$B13)</f>
        <v>0</v>
      </c>
      <c r="H13" s="3">
        <f>IF(ISERR($B13*'Dist L1'!H13/'Dist L1'!$B13),0,$B13*'Dist L1'!H13/'Dist L1'!$B13)</f>
        <v>0</v>
      </c>
      <c r="I13" s="3">
        <f>IF(ISERR($B13*'Dist L1'!I13/'Dist L1'!$B13),0,$B13*'Dist L1'!I13/'Dist L1'!$B13)</f>
        <v>0</v>
      </c>
      <c r="J13" s="3">
        <f>IF(ISERR($B13*'Dist L1'!J13/'Dist L1'!$B13),0,$B13*'Dist L1'!J13/'Dist L1'!$B13)</f>
        <v>0</v>
      </c>
      <c r="K13" s="3">
        <f>IF(ISERR($B13*'Dist L1'!K13/'Dist L1'!$B13),0,$B13*'Dist L1'!K13/'Dist L1'!$B13)</f>
        <v>0</v>
      </c>
      <c r="L13" s="3">
        <f>IF(ISERR($B13*'Dist L1'!L13/'Dist L1'!$B13),0,$B13*'Dist L1'!L13/'Dist L1'!$B13)</f>
        <v>0</v>
      </c>
      <c r="M13" s="3">
        <f>IF(ISERR($B13*'Dist L1'!M13/'Dist L1'!$B13),0,$B13*'Dist L1'!M13/'Dist L1'!$B13)</f>
        <v>0</v>
      </c>
      <c r="N13" s="3">
        <f>IF(ISERR($B13*'Dist L1'!N13/'Dist L1'!$B13),0,$B13*'Dist L1'!N13/'Dist L1'!$B13)</f>
        <v>0</v>
      </c>
    </row>
    <row r="14" spans="1:14" x14ac:dyDescent="0.25">
      <c r="A14" s="2" t="s">
        <v>92</v>
      </c>
      <c r="B14" s="80"/>
      <c r="C14" s="3">
        <f>IF(ISERR($B14*'Dist L1'!C14/'Dist L1'!$B14),0,$B14*'Dist L1'!C14/'Dist L1'!$B14)</f>
        <v>0</v>
      </c>
      <c r="D14" s="3">
        <f>IF(ISERR($B14*'Dist L1'!D14/'Dist L1'!$B14),0,$B14*'Dist L1'!D14/'Dist L1'!$B14)</f>
        <v>0</v>
      </c>
      <c r="E14" s="3">
        <f>IF(ISERR($B14*'Dist L1'!E14/'Dist L1'!$B14),0,$B14*'Dist L1'!E14/'Dist L1'!$B14)</f>
        <v>0</v>
      </c>
      <c r="F14" s="3">
        <f>IF(ISERR($B14*'Dist L1'!F14/'Dist L1'!$B14),0,$B14*'Dist L1'!F14/'Dist L1'!$B14)</f>
        <v>0</v>
      </c>
      <c r="G14" s="3">
        <f>IF(ISERR($B14*'Dist L1'!G14/'Dist L1'!$B14),0,$B14*'Dist L1'!G14/'Dist L1'!$B14)</f>
        <v>0</v>
      </c>
      <c r="H14" s="3">
        <f>IF(ISERR($B14*'Dist L1'!H14/'Dist L1'!$B14),0,$B14*'Dist L1'!H14/'Dist L1'!$B14)</f>
        <v>0</v>
      </c>
      <c r="I14" s="3">
        <f>IF(ISERR($B14*'Dist L1'!I14/'Dist L1'!$B14),0,$B14*'Dist L1'!I14/'Dist L1'!$B14)</f>
        <v>0</v>
      </c>
      <c r="J14" s="3">
        <f>IF(ISERR($B14*'Dist L1'!J14/'Dist L1'!$B14),0,$B14*'Dist L1'!J14/'Dist L1'!$B14)</f>
        <v>0</v>
      </c>
      <c r="K14" s="3">
        <f>IF(ISERR($B14*'Dist L1'!K14/'Dist L1'!$B14),0,$B14*'Dist L1'!K14/'Dist L1'!$B14)</f>
        <v>0</v>
      </c>
      <c r="L14" s="3">
        <f>IF(ISERR($B14*'Dist L1'!L14/'Dist L1'!$B14),0,$B14*'Dist L1'!L14/'Dist L1'!$B14)</f>
        <v>0</v>
      </c>
      <c r="M14" s="3">
        <f>IF(ISERR($B14*'Dist L1'!M14/'Dist L1'!$B14),0,$B14*'Dist L1'!M14/'Dist L1'!$B14)</f>
        <v>0</v>
      </c>
      <c r="N14" s="3">
        <f>IF(ISERR($B14*'Dist L1'!N14/'Dist L1'!$B14),0,$B14*'Dist L1'!N14/'Dist L1'!$B14)</f>
        <v>0</v>
      </c>
    </row>
    <row r="15" spans="1:14" x14ac:dyDescent="0.25">
      <c r="A15" s="2" t="s">
        <v>93</v>
      </c>
      <c r="B15" s="80"/>
      <c r="C15" s="3">
        <f>IF(ISERR($B15*'Dist L1'!C15/'Dist L1'!$B15),0,$B15*'Dist L1'!C15/'Dist L1'!$B15)</f>
        <v>0</v>
      </c>
      <c r="D15" s="3">
        <f>IF(ISERR($B15*'Dist L1'!D15/'Dist L1'!$B15),0,$B15*'Dist L1'!D15/'Dist L1'!$B15)</f>
        <v>0</v>
      </c>
      <c r="E15" s="3">
        <f>IF(ISERR($B15*'Dist L1'!E15/'Dist L1'!$B15),0,$B15*'Dist L1'!E15/'Dist L1'!$B15)</f>
        <v>0</v>
      </c>
      <c r="F15" s="3">
        <f>IF(ISERR($B15*'Dist L1'!F15/'Dist L1'!$B15),0,$B15*'Dist L1'!F15/'Dist L1'!$B15)</f>
        <v>0</v>
      </c>
      <c r="G15" s="3">
        <f>IF(ISERR($B15*'Dist L1'!G15/'Dist L1'!$B15),0,$B15*'Dist L1'!G15/'Dist L1'!$B15)</f>
        <v>0</v>
      </c>
      <c r="H15" s="3">
        <f>IF(ISERR($B15*'Dist L1'!H15/'Dist L1'!$B15),0,$B15*'Dist L1'!H15/'Dist L1'!$B15)</f>
        <v>0</v>
      </c>
      <c r="I15" s="3">
        <f>IF(ISERR($B15*'Dist L1'!I15/'Dist L1'!$B15),0,$B15*'Dist L1'!I15/'Dist L1'!$B15)</f>
        <v>0</v>
      </c>
      <c r="J15" s="3">
        <f>IF(ISERR($B15*'Dist L1'!J15/'Dist L1'!$B15),0,$B15*'Dist L1'!J15/'Dist L1'!$B15)</f>
        <v>0</v>
      </c>
      <c r="K15" s="3">
        <f>IF(ISERR($B15*'Dist L1'!K15/'Dist L1'!$B15),0,$B15*'Dist L1'!K15/'Dist L1'!$B15)</f>
        <v>0</v>
      </c>
      <c r="L15" s="3">
        <f>IF(ISERR($B15*'Dist L1'!L15/'Dist L1'!$B15),0,$B15*'Dist L1'!L15/'Dist L1'!$B15)</f>
        <v>0</v>
      </c>
      <c r="M15" s="3">
        <f>IF(ISERR($B15*'Dist L1'!M15/'Dist L1'!$B15),0,$B15*'Dist L1'!M15/'Dist L1'!$B15)</f>
        <v>0</v>
      </c>
      <c r="N15" s="3">
        <f>IF(ISERR($B15*'Dist L1'!N15/'Dist L1'!$B15),0,$B15*'Dist L1'!N15/'Dist L1'!$B15)</f>
        <v>0</v>
      </c>
    </row>
    <row r="16" spans="1:14" x14ac:dyDescent="0.25">
      <c r="A16" s="2" t="s">
        <v>94</v>
      </c>
      <c r="B16" s="80"/>
      <c r="C16" s="3">
        <f>IF(ISERR($B16*'Dist L1'!C16/'Dist L1'!$B16),0,$B16*'Dist L1'!C16/'Dist L1'!$B16)</f>
        <v>0</v>
      </c>
      <c r="D16" s="3">
        <f>IF(ISERR($B16*'Dist L1'!D16/'Dist L1'!$B16),0,$B16*'Dist L1'!D16/'Dist L1'!$B16)</f>
        <v>0</v>
      </c>
      <c r="E16" s="3">
        <f>IF(ISERR($B16*'Dist L1'!E16/'Dist L1'!$B16),0,$B16*'Dist L1'!E16/'Dist L1'!$B16)</f>
        <v>0</v>
      </c>
      <c r="F16" s="3">
        <f>IF(ISERR($B16*'Dist L1'!F16/'Dist L1'!$B16),0,$B16*'Dist L1'!F16/'Dist L1'!$B16)</f>
        <v>0</v>
      </c>
      <c r="G16" s="3">
        <f>IF(ISERR($B16*'Dist L1'!G16/'Dist L1'!$B16),0,$B16*'Dist L1'!G16/'Dist L1'!$B16)</f>
        <v>0</v>
      </c>
      <c r="H16" s="3">
        <f>IF(ISERR($B16*'Dist L1'!H16/'Dist L1'!$B16),0,$B16*'Dist L1'!H16/'Dist L1'!$B16)</f>
        <v>0</v>
      </c>
      <c r="I16" s="3">
        <f>IF(ISERR($B16*'Dist L1'!I16/'Dist L1'!$B16),0,$B16*'Dist L1'!I16/'Dist L1'!$B16)</f>
        <v>0</v>
      </c>
      <c r="J16" s="3">
        <f>IF(ISERR($B16*'Dist L1'!J16/'Dist L1'!$B16),0,$B16*'Dist L1'!J16/'Dist L1'!$B16)</f>
        <v>0</v>
      </c>
      <c r="K16" s="3">
        <f>IF(ISERR($B16*'Dist L1'!K16/'Dist L1'!$B16),0,$B16*'Dist L1'!K16/'Dist L1'!$B16)</f>
        <v>0</v>
      </c>
      <c r="L16" s="3">
        <f>IF(ISERR($B16*'Dist L1'!L16/'Dist L1'!$B16),0,$B16*'Dist L1'!L16/'Dist L1'!$B16)</f>
        <v>0</v>
      </c>
      <c r="M16" s="3">
        <f>IF(ISERR($B16*'Dist L1'!M16/'Dist L1'!$B16),0,$B16*'Dist L1'!M16/'Dist L1'!$B16)</f>
        <v>0</v>
      </c>
      <c r="N16" s="3">
        <f>IF(ISERR($B16*'Dist L1'!N16/'Dist L1'!$B16),0,$B16*'Dist L1'!N16/'Dist L1'!$B16)</f>
        <v>0</v>
      </c>
    </row>
    <row r="17" spans="1:20" x14ac:dyDescent="0.25">
      <c r="A17" s="2" t="s">
        <v>95</v>
      </c>
      <c r="B17" s="80">
        <v>0</v>
      </c>
      <c r="C17" s="3">
        <f>IF(ISERR($B17*'Dist L1'!C17/'Dist L1'!$B17),0,$B17*'Dist L1'!C17/'Dist L1'!$B17)</f>
        <v>0</v>
      </c>
      <c r="D17" s="3">
        <f>IF(ISERR($B17*'Dist L1'!D17/'Dist L1'!$B17),0,$B17*'Dist L1'!D17/'Dist L1'!$B17)</f>
        <v>0</v>
      </c>
      <c r="E17" s="3">
        <f>IF(ISERR($B17*'Dist L1'!E17/'Dist L1'!$B17),0,$B17*'Dist L1'!E17/'Dist L1'!$B17)</f>
        <v>0</v>
      </c>
      <c r="F17" s="3">
        <f>IF(ISERR($B17*'Dist L1'!F17/'Dist L1'!$B17),0,$B17*'Dist L1'!F17/'Dist L1'!$B17)</f>
        <v>0</v>
      </c>
      <c r="G17" s="3">
        <f>IF(ISERR($B17*'Dist L1'!G17/'Dist L1'!$B17),0,$B17*'Dist L1'!G17/'Dist L1'!$B17)</f>
        <v>0</v>
      </c>
      <c r="H17" s="3">
        <f>IF(ISERR($B17*'Dist L1'!H17/'Dist L1'!$B17),0,$B17*'Dist L1'!H17/'Dist L1'!$B17)</f>
        <v>0</v>
      </c>
      <c r="I17" s="3">
        <f>IF(ISERR($B17*'Dist L1'!I17/'Dist L1'!$B17),0,$B17*'Dist L1'!I17/'Dist L1'!$B17)</f>
        <v>0</v>
      </c>
      <c r="J17" s="3">
        <f>IF(ISERR($B17*'Dist L1'!J17/'Dist L1'!$B17),0,$B17*'Dist L1'!J17/'Dist L1'!$B17)</f>
        <v>0</v>
      </c>
      <c r="K17" s="3">
        <f>IF(ISERR($B17*'Dist L1'!K17/'Dist L1'!$B17),0,$B17*'Dist L1'!K17/'Dist L1'!$B17)</f>
        <v>0</v>
      </c>
      <c r="L17" s="3">
        <f>IF(ISERR($B17*'Dist L1'!L17/'Dist L1'!$B17),0,$B17*'Dist L1'!L17/'Dist L1'!$B17)</f>
        <v>0</v>
      </c>
      <c r="M17" s="3">
        <f>IF(ISERR($B17*'Dist L1'!M17/'Dist L1'!$B17),0,$B17*'Dist L1'!M17/'Dist L1'!$B17)</f>
        <v>0</v>
      </c>
      <c r="N17" s="3">
        <f>IF(ISERR($B17*'Dist L1'!N17/'Dist L1'!$B17),0,$B17*'Dist L1'!N17/'Dist L1'!$B17)</f>
        <v>0</v>
      </c>
    </row>
    <row r="18" spans="1:20" x14ac:dyDescent="0.25">
      <c r="A18" s="96" t="s">
        <v>108</v>
      </c>
      <c r="B18" s="102"/>
      <c r="C18" s="103">
        <f>IF(ISERR($B18*'Dist L1'!C18/'Dist L1'!$B18),0,$B18*'Dist L1'!C18/'Dist L1'!$B18)</f>
        <v>0</v>
      </c>
      <c r="D18" s="103">
        <f>IF(ISERR($B18*'Dist L1'!D18/'Dist L1'!$B18),0,$B18*'Dist L1'!D18/'Dist L1'!$B18)</f>
        <v>0</v>
      </c>
      <c r="E18" s="103">
        <f>IF(ISERR($B18*'Dist L1'!E18/'Dist L1'!$B18),0,$B18*'Dist L1'!E18/'Dist L1'!$B18)</f>
        <v>0</v>
      </c>
      <c r="F18" s="103">
        <f>IF(ISERR($B18*'Dist L1'!F18/'Dist L1'!$B18),0,$B18*'Dist L1'!F18/'Dist L1'!$B18)</f>
        <v>0</v>
      </c>
      <c r="G18" s="103">
        <f>IF(ISERR($B18*'Dist L1'!G18/'Dist L1'!$B18),0,$B18*'Dist L1'!G18/'Dist L1'!$B18)</f>
        <v>0</v>
      </c>
      <c r="H18" s="103">
        <f>IF(ISERR($B18*'Dist L1'!H18/'Dist L1'!$B18),0,$B18*'Dist L1'!H18/'Dist L1'!$B18)</f>
        <v>0</v>
      </c>
      <c r="I18" s="103">
        <f>IF(ISERR($B18*'Dist L1'!I18/'Dist L1'!$B18),0,$B18*'Dist L1'!I18/'Dist L1'!$B18)</f>
        <v>0</v>
      </c>
      <c r="J18" s="103">
        <f>IF(ISERR($B18*'Dist L1'!J18/'Dist L1'!$B18),0,$B18*'Dist L1'!J18/'Dist L1'!$B18)</f>
        <v>0</v>
      </c>
      <c r="K18" s="103">
        <f>IF(ISERR($B18*'Dist L1'!K18/'Dist L1'!$B18),0,$B18*'Dist L1'!K18/'Dist L1'!$B18)</f>
        <v>0</v>
      </c>
      <c r="L18" s="103">
        <f>IF(ISERR($B18*'Dist L1'!L18/'Dist L1'!$B18),0,$B18*'Dist L1'!L18/'Dist L1'!$B18)</f>
        <v>0</v>
      </c>
      <c r="M18" s="103">
        <f>IF(ISERR($B18*'Dist L1'!M18/'Dist L1'!$B18),0,$B18*'Dist L1'!M18/'Dist L1'!$B18)</f>
        <v>0</v>
      </c>
      <c r="N18" s="103">
        <f>IF(ISERR($B18*'Dist L1'!N18/'Dist L1'!$B18),0,$B18*'Dist L1'!N18/'Dist L1'!$B18)</f>
        <v>0</v>
      </c>
    </row>
    <row r="19" spans="1:20" x14ac:dyDescent="0.25">
      <c r="A19" s="96" t="s">
        <v>97</v>
      </c>
      <c r="B19" s="80"/>
      <c r="C19" s="3">
        <f>IF(ISERR($B19*'Dist L1'!C19/'Dist L1'!$B19),0,$B19*'Dist L1'!C19/'Dist L1'!$B19)</f>
        <v>0</v>
      </c>
      <c r="D19" s="3">
        <f>IF(ISERR($B19*'Dist L1'!D19/'Dist L1'!$B19),0,$B19*'Dist L1'!D19/'Dist L1'!$B19)</f>
        <v>0</v>
      </c>
      <c r="E19" s="3">
        <f>IF(ISERR($B19*'Dist L1'!E19/'Dist L1'!$B19),0,$B19*'Dist L1'!E19/'Dist L1'!$B19)</f>
        <v>0</v>
      </c>
      <c r="F19" s="3">
        <f>IF(ISERR($B19*'Dist L1'!F19/'Dist L1'!$B19),0,$B19*'Dist L1'!F19/'Dist L1'!$B19)</f>
        <v>0</v>
      </c>
      <c r="G19" s="3">
        <f>IF(ISERR($B19*'Dist L1'!G19/'Dist L1'!$B19),0,$B19*'Dist L1'!G19/'Dist L1'!$B19)</f>
        <v>0</v>
      </c>
      <c r="H19" s="3">
        <f>IF(ISERR($B19*'Dist L1'!H19/'Dist L1'!$B19),0,$B19*'Dist L1'!H19/'Dist L1'!$B19)</f>
        <v>0</v>
      </c>
      <c r="I19" s="3">
        <f>IF(ISERR($B19*'Dist L1'!I19/'Dist L1'!$B19),0,$B19*'Dist L1'!I19/'Dist L1'!$B19)</f>
        <v>0</v>
      </c>
      <c r="J19" s="3">
        <f>IF(ISERR($B19*'Dist L1'!J19/'Dist L1'!$B19),0,$B19*'Dist L1'!J19/'Dist L1'!$B19)</f>
        <v>0</v>
      </c>
      <c r="K19" s="3">
        <f>IF(ISERR($B19*'Dist L1'!K19/'Dist L1'!$B19),0,$B19*'Dist L1'!K19/'Dist L1'!$B19)</f>
        <v>0</v>
      </c>
      <c r="L19" s="3">
        <f>IF(ISERR($B19*'Dist L1'!L19/'Dist L1'!$B19),0,$B19*'Dist L1'!L19/'Dist L1'!$B19)</f>
        <v>0</v>
      </c>
      <c r="M19" s="3">
        <f>IF(ISERR($B19*'Dist L1'!M19/'Dist L1'!$B19),0,$B19*'Dist L1'!M19/'Dist L1'!$B19)</f>
        <v>0</v>
      </c>
      <c r="N19" s="3">
        <f>IF(ISERR($B19*'Dist L1'!N19/'Dist L1'!$B19),0,$B19*'Dist L1'!N19/'Dist L1'!$B19)</f>
        <v>0</v>
      </c>
    </row>
    <row r="20" spans="1:20" x14ac:dyDescent="0.25">
      <c r="A20" s="96" t="s">
        <v>98</v>
      </c>
      <c r="B20" s="80"/>
      <c r="C20" s="3">
        <f>IF(ISERR($B20*'Dist L1'!C20/'Dist L1'!$B20),0,$B20*'Dist L1'!C20/'Dist L1'!$B20)</f>
        <v>0</v>
      </c>
      <c r="D20" s="3">
        <f>IF(ISERR($B20*'Dist L1'!D20/'Dist L1'!$B20),0,$B20*'Dist L1'!D20/'Dist L1'!$B20)</f>
        <v>0</v>
      </c>
      <c r="E20" s="3">
        <f>IF(ISERR($B20*'Dist L1'!E20/'Dist L1'!$B20),0,$B20*'Dist L1'!E20/'Dist L1'!$B20)</f>
        <v>0</v>
      </c>
      <c r="F20" s="3">
        <f>IF(ISERR($B20*'Dist L1'!F20/'Dist L1'!$B20),0,$B20*'Dist L1'!F20/'Dist L1'!$B20)</f>
        <v>0</v>
      </c>
      <c r="G20" s="3">
        <f>IF(ISERR($B20*'Dist L1'!G20/'Dist L1'!$B20),0,$B20*'Dist L1'!G20/'Dist L1'!$B20)</f>
        <v>0</v>
      </c>
      <c r="H20" s="3">
        <f>IF(ISERR($B20*'Dist L1'!H20/'Dist L1'!$B20),0,$B20*'Dist L1'!H20/'Dist L1'!$B20)</f>
        <v>0</v>
      </c>
      <c r="I20" s="3">
        <f>IF(ISERR($B20*'Dist L1'!I20/'Dist L1'!$B20),0,$B20*'Dist L1'!I20/'Dist L1'!$B20)</f>
        <v>0</v>
      </c>
      <c r="J20" s="3">
        <f>IF(ISERR($B20*'Dist L1'!J20/'Dist L1'!$B20),0,$B20*'Dist L1'!J20/'Dist L1'!$B20)</f>
        <v>0</v>
      </c>
      <c r="K20" s="3">
        <f>IF(ISERR($B20*'Dist L1'!K20/'Dist L1'!$B20),0,$B20*'Dist L1'!K20/'Dist L1'!$B20)</f>
        <v>0</v>
      </c>
      <c r="L20" s="3">
        <f>IF(ISERR($B20*'Dist L1'!L20/'Dist L1'!$B20),0,$B20*'Dist L1'!L20/'Dist L1'!$B20)</f>
        <v>0</v>
      </c>
      <c r="M20" s="3">
        <f>IF(ISERR($B20*'Dist L1'!M20/'Dist L1'!$B20),0,$B20*'Dist L1'!M20/'Dist L1'!$B20)</f>
        <v>0</v>
      </c>
      <c r="N20" s="3">
        <f>IF(ISERR($B20*'Dist L1'!N20/'Dist L1'!$B20),0,$B20*'Dist L1'!N20/'Dist L1'!$B20)</f>
        <v>0</v>
      </c>
    </row>
    <row r="21" spans="1:20" x14ac:dyDescent="0.25">
      <c r="A21" s="2" t="s">
        <v>99</v>
      </c>
      <c r="B21" s="80">
        <v>500</v>
      </c>
      <c r="C21" s="3">
        <f>IF(ISERR($B21*'Dist L1'!C21/'Dist L1'!$B21),0,$B21*'Dist L1'!C21/'Dist L1'!$B21)</f>
        <v>185.18518518518516</v>
      </c>
      <c r="D21" s="3">
        <f>IF(ISERR($B21*'Dist L1'!D21/'Dist L1'!$B21),0,$B21*'Dist L1'!D21/'Dist L1'!$B21)</f>
        <v>0</v>
      </c>
      <c r="E21" s="3">
        <f>IF(ISERR($B21*'Dist L1'!E21/'Dist L1'!$B21),0,$B21*'Dist L1'!E21/'Dist L1'!$B21)</f>
        <v>37.037037037037038</v>
      </c>
      <c r="F21" s="3">
        <f>IF(ISERR($B21*'Dist L1'!F21/'Dist L1'!$B21),0,$B21*'Dist L1'!F21/'Dist L1'!$B21)</f>
        <v>0</v>
      </c>
      <c r="G21" s="3">
        <f>IF(ISERR($B21*'Dist L1'!G21/'Dist L1'!$B21),0,$B21*'Dist L1'!G21/'Dist L1'!$B21)</f>
        <v>0</v>
      </c>
      <c r="H21" s="3">
        <f>IF(ISERR($B21*'Dist L1'!H21/'Dist L1'!$B21),0,$B21*'Dist L1'!H21/'Dist L1'!$B21)</f>
        <v>0</v>
      </c>
      <c r="I21" s="3">
        <f>IF(ISERR($B21*'Dist L1'!I21/'Dist L1'!$B21),0,$B21*'Dist L1'!I21/'Dist L1'!$B21)</f>
        <v>0</v>
      </c>
      <c r="J21" s="3">
        <f>IF(ISERR($B21*'Dist L1'!J21/'Dist L1'!$B21),0,$B21*'Dist L1'!J21/'Dist L1'!$B21)</f>
        <v>18.518518518518519</v>
      </c>
      <c r="K21" s="3">
        <f>IF(ISERR($B21*'Dist L1'!K21/'Dist L1'!$B21),0,$B21*'Dist L1'!K21/'Dist L1'!$B21)</f>
        <v>0</v>
      </c>
      <c r="L21" s="3">
        <f>IF(ISERR($B21*'Dist L1'!L21/'Dist L1'!$B21),0,$B21*'Dist L1'!L21/'Dist L1'!$B21)</f>
        <v>0</v>
      </c>
      <c r="M21" s="3">
        <f>IF(ISERR($B21*'Dist L1'!M21/'Dist L1'!$B21),0,$B21*'Dist L1'!M21/'Dist L1'!$B21)</f>
        <v>259.25925925925924</v>
      </c>
      <c r="N21" s="3">
        <f>IF(ISERR($B21*'Dist L1'!N21/'Dist L1'!$B21),0,$B21*'Dist L1'!N21/'Dist L1'!$B21)</f>
        <v>0</v>
      </c>
    </row>
    <row r="22" spans="1:20" x14ac:dyDescent="0.25">
      <c r="A22" s="9" t="s">
        <v>76</v>
      </c>
      <c r="B22" s="80">
        <v>4000</v>
      </c>
      <c r="C22" s="3">
        <f>IF(ISERR($B22*'Dist L1'!C22/'Dist L1'!$B22),0,$B22*'Dist L1'!C22/'Dist L1'!$B22)</f>
        <v>1481.4814814814813</v>
      </c>
      <c r="D22" s="3">
        <f>IF(ISERR($B22*'Dist L1'!D22/'Dist L1'!$B22),0,$B22*'Dist L1'!D22/'Dist L1'!$B22)</f>
        <v>0</v>
      </c>
      <c r="E22" s="3">
        <f>IF(ISERR($B22*'Dist L1'!E22/'Dist L1'!$B22),0,$B22*'Dist L1'!E22/'Dist L1'!$B22)</f>
        <v>296.2962962962963</v>
      </c>
      <c r="F22" s="3">
        <f>IF(ISERR($B22*'Dist L1'!F22/'Dist L1'!$B22),0,$B22*'Dist L1'!F22/'Dist L1'!$B22)</f>
        <v>0</v>
      </c>
      <c r="G22" s="3">
        <f>IF(ISERR($B22*'Dist L1'!G22/'Dist L1'!$B22),0,$B22*'Dist L1'!G22/'Dist L1'!$B22)</f>
        <v>0</v>
      </c>
      <c r="H22" s="3">
        <f>IF(ISERR($B22*'Dist L1'!H22/'Dist L1'!$B22),0,$B22*'Dist L1'!H22/'Dist L1'!$B22)</f>
        <v>0</v>
      </c>
      <c r="I22" s="3">
        <f>IF(ISERR($B22*'Dist L1'!I22/'Dist L1'!$B22),0,$B22*'Dist L1'!I22/'Dist L1'!$B22)</f>
        <v>0</v>
      </c>
      <c r="J22" s="3">
        <f>IF(ISERR($B22*'Dist L1'!J22/'Dist L1'!$B22),0,$B22*'Dist L1'!J22/'Dist L1'!$B22)</f>
        <v>148.14814814814815</v>
      </c>
      <c r="K22" s="3">
        <f>IF(ISERR($B22*'Dist L1'!K22/'Dist L1'!$B22),0,$B22*'Dist L1'!K22/'Dist L1'!$B22)</f>
        <v>0</v>
      </c>
      <c r="L22" s="3">
        <f>IF(ISERR($B22*'Dist L1'!L22/'Dist L1'!$B22),0,$B22*'Dist L1'!L22/'Dist L1'!$B22)</f>
        <v>0</v>
      </c>
      <c r="M22" s="3">
        <f>IF(ISERR($B22*'Dist L1'!M22/'Dist L1'!$B22),0,$B22*'Dist L1'!M22/'Dist L1'!$B22)</f>
        <v>2074.0740740740739</v>
      </c>
      <c r="N22" s="3">
        <f>IF(ISERR($B22*'Dist L1'!N22/'Dist L1'!$B22),0,$B22*'Dist L1'!N22/'Dist L1'!$B22)</f>
        <v>0</v>
      </c>
    </row>
    <row r="23" spans="1:20" x14ac:dyDescent="0.25">
      <c r="A23" s="9" t="s">
        <v>77</v>
      </c>
      <c r="B23" s="80">
        <v>1000</v>
      </c>
      <c r="C23" s="3">
        <f>IF(ISERR($B23*'Dist L1'!C23/'Dist L1'!$B23),0,$B23*'Dist L1'!C23/'Dist L1'!$B23)</f>
        <v>370.37037037037032</v>
      </c>
      <c r="D23" s="3">
        <f>IF(ISERR($B23*'Dist L1'!D23/'Dist L1'!$B23),0,$B23*'Dist L1'!D23/'Dist L1'!$B23)</f>
        <v>0</v>
      </c>
      <c r="E23" s="3">
        <f>IF(ISERR($B23*'Dist L1'!E23/'Dist L1'!$B23),0,$B23*'Dist L1'!E23/'Dist L1'!$B23)</f>
        <v>74.074074074074076</v>
      </c>
      <c r="F23" s="3">
        <f>IF(ISERR($B23*'Dist L1'!F23/'Dist L1'!$B23),0,$B23*'Dist L1'!F23/'Dist L1'!$B23)</f>
        <v>0</v>
      </c>
      <c r="G23" s="3">
        <f>IF(ISERR($B23*'Dist L1'!G23/'Dist L1'!$B23),0,$B23*'Dist L1'!G23/'Dist L1'!$B23)</f>
        <v>0</v>
      </c>
      <c r="H23" s="3">
        <f>IF(ISERR($B23*'Dist L1'!H23/'Dist L1'!$B23),0,$B23*'Dist L1'!H23/'Dist L1'!$B23)</f>
        <v>0</v>
      </c>
      <c r="I23" s="3">
        <f>IF(ISERR($B23*'Dist L1'!I23/'Dist L1'!$B23),0,$B23*'Dist L1'!I23/'Dist L1'!$B23)</f>
        <v>0</v>
      </c>
      <c r="J23" s="3">
        <f>IF(ISERR($B23*'Dist L1'!J23/'Dist L1'!$B23),0,$B23*'Dist L1'!J23/'Dist L1'!$B23)</f>
        <v>37.037037037037038</v>
      </c>
      <c r="K23" s="3">
        <f>IF(ISERR($B23*'Dist L1'!K23/'Dist L1'!$B23),0,$B23*'Dist L1'!K23/'Dist L1'!$B23)</f>
        <v>0</v>
      </c>
      <c r="L23" s="3">
        <f>IF(ISERR($B23*'Dist L1'!L23/'Dist L1'!$B23),0,$B23*'Dist L1'!L23/'Dist L1'!$B23)</f>
        <v>0</v>
      </c>
      <c r="M23" s="3">
        <f>IF(ISERR($B23*'Dist L1'!M23/'Dist L1'!$B23),0,$B23*'Dist L1'!M23/'Dist L1'!$B23)</f>
        <v>518.51851851851848</v>
      </c>
      <c r="N23" s="3">
        <f>IF(ISERR($B23*'Dist L1'!N23/'Dist L1'!$B23),0,$B23*'Dist L1'!N23/'Dist L1'!$B23)</f>
        <v>0</v>
      </c>
    </row>
    <row r="24" spans="1:20" x14ac:dyDescent="0.25">
      <c r="A24" s="9" t="s">
        <v>78</v>
      </c>
      <c r="B24" s="80"/>
      <c r="C24" s="3">
        <f>IF(ISERR($B24*'Dist L1'!C24/'Dist L1'!$B24),0,$B24*'Dist L1'!C24/'Dist L1'!$B24)</f>
        <v>0</v>
      </c>
      <c r="D24" s="3">
        <f>IF(ISERR($B24*'Dist L1'!D24/'Dist L1'!$B24),0,$B24*'Dist L1'!D24/'Dist L1'!$B24)</f>
        <v>0</v>
      </c>
      <c r="E24" s="3">
        <f>IF(ISERR($B24*'Dist L1'!E24/'Dist L1'!$B24),0,$B24*'Dist L1'!E24/'Dist L1'!$B24)</f>
        <v>0</v>
      </c>
      <c r="F24" s="3">
        <f>IF(ISERR($B24*'Dist L1'!F24/'Dist L1'!$B24),0,$B24*'Dist L1'!F24/'Dist L1'!$B24)</f>
        <v>0</v>
      </c>
      <c r="G24" s="3">
        <f>IF(ISERR($B24*'Dist L1'!G24/'Dist L1'!$B24),0,$B24*'Dist L1'!G24/'Dist L1'!$B24)</f>
        <v>0</v>
      </c>
      <c r="H24" s="3">
        <f>IF(ISERR($B24*'Dist L1'!H24/'Dist L1'!$B24),0,$B24*'Dist L1'!H24/'Dist L1'!$B24)</f>
        <v>0</v>
      </c>
      <c r="I24" s="3">
        <f>IF(ISERR($B24*'Dist L1'!I24/'Dist L1'!$B24),0,$B24*'Dist L1'!I24/'Dist L1'!$B24)</f>
        <v>0</v>
      </c>
      <c r="J24" s="3">
        <f>IF(ISERR($B24*'Dist L1'!J24/'Dist L1'!$B24),0,$B24*'Dist L1'!J24/'Dist L1'!$B24)</f>
        <v>0</v>
      </c>
      <c r="K24" s="3">
        <f>IF(ISERR($B24*'Dist L1'!K24/'Dist L1'!$B24),0,$B24*'Dist L1'!K24/'Dist L1'!$B24)</f>
        <v>0</v>
      </c>
      <c r="L24" s="3">
        <f>IF(ISERR($B24*'Dist L1'!L24/'Dist L1'!$B24),0,$B24*'Dist L1'!L24/'Dist L1'!$B24)</f>
        <v>0</v>
      </c>
      <c r="M24" s="3">
        <f>IF(ISERR($B24*'Dist L1'!M24/'Dist L1'!$B24),0,$B24*'Dist L1'!M24/'Dist L1'!$B24)</f>
        <v>0</v>
      </c>
      <c r="N24" s="3">
        <f>IF(ISERR($B24*'Dist L1'!N24/'Dist L1'!$B24),0,$B24*'Dist L1'!N24/'Dist L1'!$B24)</f>
        <v>0</v>
      </c>
    </row>
    <row r="25" spans="1:20" x14ac:dyDescent="0.25">
      <c r="A25" s="9" t="s">
        <v>79</v>
      </c>
      <c r="B25" s="80"/>
      <c r="C25" s="3">
        <f>IF(ISERR($B25*'Dist L1'!C25/'Dist L1'!$B25),0,$B25*'Dist L1'!C25/'Dist L1'!$B25)</f>
        <v>0</v>
      </c>
      <c r="D25" s="3">
        <f>IF(ISERR($B25*'Dist L1'!D25/'Dist L1'!$B25),0,$B25*'Dist L1'!D25/'Dist L1'!$B25)</f>
        <v>0</v>
      </c>
      <c r="E25" s="3">
        <f>IF(ISERR($B25*'Dist L1'!E25/'Dist L1'!$B25),0,$B25*'Dist L1'!E25/'Dist L1'!$B25)</f>
        <v>0</v>
      </c>
      <c r="F25" s="3">
        <f>IF(ISERR($B25*'Dist L1'!F25/'Dist L1'!$B25),0,$B25*'Dist L1'!F25/'Dist L1'!$B25)</f>
        <v>0</v>
      </c>
      <c r="G25" s="3">
        <f>IF(ISERR($B25*'Dist L1'!G25/'Dist L1'!$B25),0,$B25*'Dist L1'!G25/'Dist L1'!$B25)</f>
        <v>0</v>
      </c>
      <c r="H25" s="3">
        <f>IF(ISERR($B25*'Dist L1'!H25/'Dist L1'!$B25),0,$B25*'Dist L1'!H25/'Dist L1'!$B25)</f>
        <v>0</v>
      </c>
      <c r="I25" s="3">
        <f>IF(ISERR($B25*'Dist L1'!I25/'Dist L1'!$B25),0,$B25*'Dist L1'!I25/'Dist L1'!$B25)</f>
        <v>0</v>
      </c>
      <c r="J25" s="3">
        <f>IF(ISERR($B25*'Dist L1'!J25/'Dist L1'!$B25),0,$B25*'Dist L1'!J25/'Dist L1'!$B25)</f>
        <v>0</v>
      </c>
      <c r="K25" s="3">
        <f>IF(ISERR($B25*'Dist L1'!K25/'Dist L1'!$B25),0,$B25*'Dist L1'!K25/'Dist L1'!$B25)</f>
        <v>0</v>
      </c>
      <c r="L25" s="3">
        <f>IF(ISERR($B25*'Dist L1'!L25/'Dist L1'!$B25),0,$B25*'Dist L1'!L25/'Dist L1'!$B25)</f>
        <v>0</v>
      </c>
      <c r="M25" s="3">
        <f>IF(ISERR($B25*'Dist L1'!M25/'Dist L1'!$B25),0,$B25*'Dist L1'!M25/'Dist L1'!$B25)</f>
        <v>0</v>
      </c>
      <c r="N25" s="3">
        <f>IF(ISERR($B25*'Dist L1'!N25/'Dist L1'!$B25),0,$B25*'Dist L1'!N25/'Dist L1'!$B25)</f>
        <v>0</v>
      </c>
    </row>
    <row r="26" spans="1:20" x14ac:dyDescent="0.25">
      <c r="A26" s="9" t="s">
        <v>80</v>
      </c>
      <c r="B26" s="80"/>
      <c r="C26" s="3">
        <f>IF(ISERR($B26*'Dist L1'!C26/'Dist L1'!$B26),0,$B26*'Dist L1'!C26/'Dist L1'!$B26)</f>
        <v>0</v>
      </c>
      <c r="D26" s="3">
        <f>IF(ISERR($B26*'Dist L1'!D26/'Dist L1'!$B26),0,$B26*'Dist L1'!D26/'Dist L1'!$B26)</f>
        <v>0</v>
      </c>
      <c r="E26" s="3">
        <f>IF(ISERR($B26*'Dist L1'!E26/'Dist L1'!$B26),0,$B26*'Dist L1'!E26/'Dist L1'!$B26)</f>
        <v>0</v>
      </c>
      <c r="F26" s="3">
        <f>IF(ISERR($B26*'Dist L1'!F26/'Dist L1'!$B26),0,$B26*'Dist L1'!F26/'Dist L1'!$B26)</f>
        <v>0</v>
      </c>
      <c r="G26" s="3">
        <f>IF(ISERR($B26*'Dist L1'!G26/'Dist L1'!$B26),0,$B26*'Dist L1'!G26/'Dist L1'!$B26)</f>
        <v>0</v>
      </c>
      <c r="H26" s="3">
        <f>IF(ISERR($B26*'Dist L1'!H26/'Dist L1'!$B26),0,$B26*'Dist L1'!H26/'Dist L1'!$B26)</f>
        <v>0</v>
      </c>
      <c r="I26" s="3">
        <f>IF(ISERR($B26*'Dist L1'!I26/'Dist L1'!$B26),0,$B26*'Dist L1'!I26/'Dist L1'!$B26)</f>
        <v>0</v>
      </c>
      <c r="J26" s="3">
        <f>IF(ISERR($B26*'Dist L1'!J26/'Dist L1'!$B26),0,$B26*'Dist L1'!J26/'Dist L1'!$B26)</f>
        <v>0</v>
      </c>
      <c r="K26" s="3">
        <f>IF(ISERR($B26*'Dist L1'!K26/'Dist L1'!$B26),0,$B26*'Dist L1'!K26/'Dist L1'!$B26)</f>
        <v>0</v>
      </c>
      <c r="L26" s="3">
        <f>IF(ISERR($B26*'Dist L1'!L26/'Dist L1'!$B26),0,$B26*'Dist L1'!L26/'Dist L1'!$B26)</f>
        <v>0</v>
      </c>
      <c r="M26" s="3">
        <f>IF(ISERR($B26*'Dist L1'!M26/'Dist L1'!$B26),0,$B26*'Dist L1'!M26/'Dist L1'!$B26)</f>
        <v>0</v>
      </c>
      <c r="N26" s="3">
        <f>IF(ISERR($B26*'Dist L1'!N26/'Dist L1'!$B26),0,$B26*'Dist L1'!N26/'Dist L1'!$B26)</f>
        <v>0</v>
      </c>
      <c r="T26" s="9">
        <v>900</v>
      </c>
    </row>
    <row r="27" spans="1:20" x14ac:dyDescent="0.25">
      <c r="A27" s="9" t="s">
        <v>81</v>
      </c>
      <c r="B27" s="80"/>
      <c r="C27" s="3">
        <f>IF(ISERR($B27*'Dist L1'!C27/'Dist L1'!$B27),0,$B27*'Dist L1'!C27/'Dist L1'!$B27)</f>
        <v>0</v>
      </c>
      <c r="D27" s="3">
        <f>IF(ISERR($B27*'Dist L1'!D27/'Dist L1'!$B27),0,$B27*'Dist L1'!D27/'Dist L1'!$B27)</f>
        <v>0</v>
      </c>
      <c r="E27" s="3">
        <f>IF(ISERR($B27*'Dist L1'!E27/'Dist L1'!$B27),0,$B27*'Dist L1'!E27/'Dist L1'!$B27)</f>
        <v>0</v>
      </c>
      <c r="F27" s="3">
        <f>IF(ISERR($B27*'Dist L1'!F27/'Dist L1'!$B27),0,$B27*'Dist L1'!F27/'Dist L1'!$B27)</f>
        <v>0</v>
      </c>
      <c r="G27" s="3">
        <f>IF(ISERR($B27*'Dist L1'!G27/'Dist L1'!$B27),0,$B27*'Dist L1'!G27/'Dist L1'!$B27)</f>
        <v>0</v>
      </c>
      <c r="H27" s="3">
        <f>IF(ISERR($B27*'Dist L1'!H27/'Dist L1'!$B27),0,$B27*'Dist L1'!H27/'Dist L1'!$B27)</f>
        <v>0</v>
      </c>
      <c r="I27" s="3">
        <f>IF(ISERR($B27*'Dist L1'!I27/'Dist L1'!$B27),0,$B27*'Dist L1'!I27/'Dist L1'!$B27)</f>
        <v>0</v>
      </c>
      <c r="J27" s="3">
        <f>IF(ISERR($B27*'Dist L1'!J27/'Dist L1'!$B27),0,$B27*'Dist L1'!J27/'Dist L1'!$B27)</f>
        <v>0</v>
      </c>
      <c r="K27" s="3">
        <f>IF(ISERR($B27*'Dist L1'!K27/'Dist L1'!$B27),0,$B27*'Dist L1'!K27/'Dist L1'!$B27)</f>
        <v>0</v>
      </c>
      <c r="L27" s="3">
        <f>IF(ISERR($B27*'Dist L1'!L27/'Dist L1'!$B27),0,$B27*'Dist L1'!L27/'Dist L1'!$B27)</f>
        <v>0</v>
      </c>
      <c r="M27" s="3">
        <f>IF(ISERR($B27*'Dist L1'!M27/'Dist L1'!$B27),0,$B27*'Dist L1'!M27/'Dist L1'!$B27)</f>
        <v>0</v>
      </c>
      <c r="N27" s="3">
        <f>IF(ISERR($B27*'Dist L1'!N27/'Dist L1'!$B27),0,$B27*'Dist L1'!N27/'Dist L1'!$B27)</f>
        <v>0</v>
      </c>
      <c r="T27" s="9">
        <v>12</v>
      </c>
    </row>
    <row r="28" spans="1:20" x14ac:dyDescent="0.25">
      <c r="A28" s="9" t="s">
        <v>105</v>
      </c>
      <c r="B28" s="80"/>
      <c r="C28" s="3">
        <f>IF(ISERR($B28*'Dist L1'!C28/'Dist L1'!$B28),0,$B28*'Dist L1'!C28/'Dist L1'!$B28)</f>
        <v>0</v>
      </c>
      <c r="D28" s="3">
        <f>IF(ISERR($B28*'Dist L1'!D28/'Dist L1'!$B28),0,$B28*'Dist L1'!D28/'Dist L1'!$B28)</f>
        <v>0</v>
      </c>
      <c r="E28" s="3">
        <f>IF(ISERR($B28*'Dist L1'!E28/'Dist L1'!$B28),0,$B28*'Dist L1'!E28/'Dist L1'!$B28)</f>
        <v>0</v>
      </c>
      <c r="F28" s="3">
        <f>IF(ISERR($B28*'Dist L1'!F28/'Dist L1'!$B28),0,$B28*'Dist L1'!F28/'Dist L1'!$B28)</f>
        <v>0</v>
      </c>
      <c r="G28" s="3">
        <f>IF(ISERR($B28*'Dist L1'!G28/'Dist L1'!$B28),0,$B28*'Dist L1'!G28/'Dist L1'!$B28)</f>
        <v>0</v>
      </c>
      <c r="H28" s="3">
        <f>IF(ISERR($B28*'Dist L1'!H28/'Dist L1'!$B28),0,$B28*'Dist L1'!H28/'Dist L1'!$B28)</f>
        <v>0</v>
      </c>
      <c r="I28" s="3">
        <f>IF(ISERR($B28*'Dist L1'!I28/'Dist L1'!$B28),0,$B28*'Dist L1'!I28/'Dist L1'!$B28)</f>
        <v>0</v>
      </c>
      <c r="J28" s="3">
        <f>IF(ISERR($B28*'Dist L1'!J28/'Dist L1'!$B28),0,$B28*'Dist L1'!J28/'Dist L1'!$B28)</f>
        <v>0</v>
      </c>
      <c r="K28" s="3">
        <f>IF(ISERR($B28*'Dist L1'!K28/'Dist L1'!$B28),0,$B28*'Dist L1'!K28/'Dist L1'!$B28)</f>
        <v>0</v>
      </c>
      <c r="L28" s="3">
        <f>IF(ISERR($B28*'Dist L1'!L28/'Dist L1'!$B28),0,$B28*'Dist L1'!L28/'Dist L1'!$B28)</f>
        <v>0</v>
      </c>
      <c r="M28" s="3">
        <f>IF(ISERR($B28*'Dist L1'!M28/'Dist L1'!$B28),0,$B28*'Dist L1'!M28/'Dist L1'!$B28)</f>
        <v>0</v>
      </c>
      <c r="N28" s="3">
        <f>IF(ISERR($B28*'Dist L1'!N28/'Dist L1'!$B28),0,$B28*'Dist L1'!N28/'Dist L1'!$B28)</f>
        <v>0</v>
      </c>
      <c r="T28" s="9">
        <f>+T26*T27</f>
        <v>10800</v>
      </c>
    </row>
    <row r="29" spans="1:20" x14ac:dyDescent="0.25">
      <c r="A29" s="15" t="s">
        <v>33</v>
      </c>
      <c r="B29" s="5">
        <f>SUM(C29:N29)</f>
        <v>8500</v>
      </c>
      <c r="C29" s="5">
        <f t="shared" ref="C29:N29" si="0">SUM(C10:C28)</f>
        <v>3148.1481481481478</v>
      </c>
      <c r="D29" s="5">
        <f t="shared" si="0"/>
        <v>0</v>
      </c>
      <c r="E29" s="5">
        <f t="shared" si="0"/>
        <v>629.62962962962956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314.81481481481478</v>
      </c>
      <c r="K29" s="5">
        <f t="shared" si="0"/>
        <v>0</v>
      </c>
      <c r="L29" s="5">
        <f t="shared" si="0"/>
        <v>0</v>
      </c>
      <c r="M29" s="5">
        <f t="shared" si="0"/>
        <v>4407.4074074074069</v>
      </c>
      <c r="N29" s="5">
        <f t="shared" si="0"/>
        <v>0</v>
      </c>
    </row>
    <row r="30" spans="1:20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0" x14ac:dyDescent="0.25">
      <c r="A31" s="19" t="s">
        <v>29</v>
      </c>
      <c r="B31" s="17">
        <v>0</v>
      </c>
      <c r="C31" s="4">
        <f>IF(ISERR($B31*'Dist L1'!C31/'Dist L1'!$B31),0,$B31*'Dist L1'!C31/'Dist L1'!$B31)</f>
        <v>0</v>
      </c>
      <c r="D31" s="4">
        <f>IF(ISERR($B31*'Dist L1'!D31/'Dist L1'!$B31),0,$B31*'Dist L1'!D31/'Dist L1'!$B31)</f>
        <v>0</v>
      </c>
      <c r="E31" s="4">
        <f>IF(ISERR($B31*'Dist L1'!E31/'Dist L1'!$B31),0,$B31*'Dist L1'!E31/'Dist L1'!$B31)</f>
        <v>0</v>
      </c>
      <c r="F31" s="4">
        <f>IF(ISERR($B31*'Dist L1'!F31/'Dist L1'!$B31),0,$B31*'Dist L1'!F31/'Dist L1'!$B31)</f>
        <v>0</v>
      </c>
      <c r="G31" s="4">
        <f>IF(ISERR($B31*'Dist L1'!G31/'Dist L1'!$B31),0,$B31*'Dist L1'!G31/'Dist L1'!$B31)</f>
        <v>0</v>
      </c>
      <c r="H31" s="4">
        <f>IF(ISERR($B31*'Dist L1'!H31/'Dist L1'!$B31),0,$B31*'Dist L1'!H31/'Dist L1'!$B31)</f>
        <v>0</v>
      </c>
      <c r="I31" s="4">
        <f>IF(ISERR($B31*'Dist L1'!I31/'Dist L1'!$B31),0,$B31*'Dist L1'!I31/'Dist L1'!$B31)</f>
        <v>0</v>
      </c>
      <c r="J31" s="4">
        <f>IF(ISERR($B31*'Dist L1'!J31/'Dist L1'!$B31),0,$B31*'Dist L1'!J31/'Dist L1'!$B31)</f>
        <v>0</v>
      </c>
      <c r="K31" s="4">
        <f>IF(ISERR($B31*'Dist L1'!K31/'Dist L1'!$B31),0,$B31*'Dist L1'!K31/'Dist L1'!$B31)</f>
        <v>0</v>
      </c>
      <c r="L31" s="4">
        <f>IF(ISERR($B31*'Dist L1'!L31/'Dist L1'!$B31),0,$B31*'Dist L1'!L31/'Dist L1'!$B31)</f>
        <v>0</v>
      </c>
      <c r="M31" s="4">
        <f>IF(ISERR($B31*'Dist L1'!M31/'Dist L1'!$B31),0,$B31*'Dist L1'!M31/'Dist L1'!$B31)</f>
        <v>0</v>
      </c>
      <c r="N31" s="4">
        <f>IF(ISERR($B31*'Dist L1'!N31/'Dist L1'!$B31),0,$B31*'Dist L1'!N31/'Dist L1'!$B31)</f>
        <v>0</v>
      </c>
    </row>
    <row r="32" spans="1:20" x14ac:dyDescent="0.25">
      <c r="A32" s="20" t="s">
        <v>30</v>
      </c>
      <c r="B32" s="18">
        <v>0</v>
      </c>
      <c r="C32" s="88">
        <f>IF(ISERR($B32*'Dist L1'!C32/'Dist L1'!$B32),0,$B32*'Dist L1'!C32/'Dist L1'!$B32)</f>
        <v>0</v>
      </c>
      <c r="D32" s="88">
        <f>IF(ISERR($B32*'Dist L1'!D32/'Dist L1'!$B32),0,$B32*'Dist L1'!D32/'Dist L1'!$B32)</f>
        <v>0</v>
      </c>
      <c r="E32" s="88">
        <f>IF(ISERR($B32*'Dist L1'!E32/'Dist L1'!$B32),0,$B32*'Dist L1'!E32/'Dist L1'!$B32)</f>
        <v>0</v>
      </c>
      <c r="F32" s="88">
        <f>IF(ISERR($B32*'Dist L1'!F32/'Dist L1'!$B32),0,$B32*'Dist L1'!F32/'Dist L1'!$B32)</f>
        <v>0</v>
      </c>
      <c r="G32" s="88">
        <f>IF(ISERR($B32*'Dist L1'!G32/'Dist L1'!$B32),0,$B32*'Dist L1'!G32/'Dist L1'!$B32)</f>
        <v>0</v>
      </c>
      <c r="H32" s="88">
        <f>IF(ISERR($B32*'Dist L1'!H32/'Dist L1'!$B32),0,$B32*'Dist L1'!H32/'Dist L1'!$B32)</f>
        <v>0</v>
      </c>
      <c r="I32" s="88">
        <f>IF(ISERR($B32*'Dist L1'!I32/'Dist L1'!$B32),0,$B32*'Dist L1'!I32/'Dist L1'!$B32)</f>
        <v>0</v>
      </c>
      <c r="J32" s="88">
        <f>IF(ISERR($B32*'Dist L1'!J32/'Dist L1'!$B32),0,$B32*'Dist L1'!J32/'Dist L1'!$B32)</f>
        <v>0</v>
      </c>
      <c r="K32" s="88">
        <f>IF(ISERR($B32*'Dist L1'!K32/'Dist L1'!$B32),0,$B32*'Dist L1'!K32/'Dist L1'!$B32)</f>
        <v>0</v>
      </c>
      <c r="L32" s="88">
        <f>IF(ISERR($B32*'Dist L1'!L32/'Dist L1'!$B32),0,$B32*'Dist L1'!L32/'Dist L1'!$B32)</f>
        <v>0</v>
      </c>
      <c r="M32" s="88">
        <f>IF(ISERR($B32*'Dist L1'!M32/'Dist L1'!$B32),0,$B32*'Dist L1'!M32/'Dist L1'!$B32)</f>
        <v>0</v>
      </c>
      <c r="N32" s="88">
        <f>IF(ISERR($B32*'Dist L1'!N32/'Dist L1'!$B32),0,$B32*'Dist L1'!N32/'Dist L1'!$B32)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67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74</v>
      </c>
      <c r="L37" s="27" t="s">
        <v>21</v>
      </c>
      <c r="M37" s="27" t="s">
        <v>22</v>
      </c>
      <c r="N37" s="27" t="s">
        <v>75</v>
      </c>
    </row>
    <row r="38" spans="1:14" x14ac:dyDescent="0.25">
      <c r="A38" s="9" t="s">
        <v>82</v>
      </c>
      <c r="B38" s="82">
        <v>0</v>
      </c>
      <c r="C38" s="3">
        <f>IF(ISERR($B38*'Dist L1'!C38/'Dist L1'!$B38),0,$B38*'Dist L1'!C38/'Dist L1'!$B38)</f>
        <v>0</v>
      </c>
      <c r="D38" s="3">
        <f>IF(ISERR($B38*'Dist L1'!D38/'Dist L1'!$B38),0,$B38*'Dist L1'!D38/'Dist L1'!$B38)</f>
        <v>0</v>
      </c>
      <c r="E38" s="3">
        <f>IF(ISERR($B38*'Dist L1'!E38/'Dist L1'!$B38),0,$B38*'Dist L1'!E38/'Dist L1'!$B38)</f>
        <v>0</v>
      </c>
      <c r="F38" s="3">
        <f>IF(ISERR($B38*'Dist L1'!F38/'Dist L1'!$B38),0,$B38*'Dist L1'!F38/'Dist L1'!$B38)</f>
        <v>0</v>
      </c>
      <c r="G38" s="3">
        <f>IF(ISERR($B38*'Dist L1'!G38/'Dist L1'!$B38),0,$B38*'Dist L1'!G38/'Dist L1'!$B38)</f>
        <v>0</v>
      </c>
      <c r="H38" s="3">
        <f>IF(ISERR($B38*'Dist L1'!H38/'Dist L1'!$B38),0,$B38*'Dist L1'!H38/'Dist L1'!$B38)</f>
        <v>0</v>
      </c>
      <c r="I38" s="3">
        <f>IF(ISERR($B38*'Dist L1'!I38/'Dist L1'!$B38),0,$B38*'Dist L1'!I38/'Dist L1'!$B38)</f>
        <v>0</v>
      </c>
      <c r="J38" s="3">
        <f>IF(ISERR($B38*'Dist L1'!J38/'Dist L1'!$B38),0,$B38*'Dist L1'!J38/'Dist L1'!$B38)</f>
        <v>0</v>
      </c>
      <c r="K38" s="3">
        <f>IF(ISERR($B38*'Dist L1'!K38/'Dist L1'!$B38),0,$B38*'Dist L1'!K38/'Dist L1'!$B38)</f>
        <v>0</v>
      </c>
      <c r="L38" s="3">
        <f>IF(ISERR($B38*'Dist L1'!L38/'Dist L1'!$B38),0,$B38*'Dist L1'!L38/'Dist L1'!$B38)</f>
        <v>0</v>
      </c>
      <c r="M38" s="3">
        <f>IF(ISERR($B38*'Dist L1'!M38/'Dist L1'!$B38),0,$B38*'Dist L1'!M38/'Dist L1'!$B38)</f>
        <v>0</v>
      </c>
      <c r="N38" s="3">
        <f>IF(ISERR($B38*'Dist L1'!N38/'Dist L1'!$B38),0,$B38*'Dist L1'!N38/'Dist L1'!$B38)</f>
        <v>0</v>
      </c>
    </row>
    <row r="39" spans="1:14" x14ac:dyDescent="0.25">
      <c r="A39" s="9" t="s">
        <v>83</v>
      </c>
      <c r="B39" s="82">
        <v>200</v>
      </c>
      <c r="C39" s="3">
        <f>IF(ISERR($B39*'Dist L1'!C39/'Dist L1'!$B39),0,$B39*'Dist L1'!C39/'Dist L1'!$B39)</f>
        <v>74.074074074074076</v>
      </c>
      <c r="D39" s="3">
        <f>IF(ISERR($B39*'Dist L1'!D39/'Dist L1'!$B39),0,$B39*'Dist L1'!D39/'Dist L1'!$B39)</f>
        <v>0</v>
      </c>
      <c r="E39" s="3">
        <f>IF(ISERR($B39*'Dist L1'!E39/'Dist L1'!$B39),0,$B39*'Dist L1'!E39/'Dist L1'!$B39)</f>
        <v>14.814814814814813</v>
      </c>
      <c r="F39" s="3">
        <f>IF(ISERR($B39*'Dist L1'!F39/'Dist L1'!$B39),0,$B39*'Dist L1'!F39/'Dist L1'!$B39)</f>
        <v>0</v>
      </c>
      <c r="G39" s="3">
        <f>IF(ISERR($B39*'Dist L1'!G39/'Dist L1'!$B39),0,$B39*'Dist L1'!G39/'Dist L1'!$B39)</f>
        <v>0</v>
      </c>
      <c r="H39" s="3">
        <f>IF(ISERR($B39*'Dist L1'!H39/'Dist L1'!$B39),0,$B39*'Dist L1'!H39/'Dist L1'!$B39)</f>
        <v>0</v>
      </c>
      <c r="I39" s="3">
        <f>IF(ISERR($B39*'Dist L1'!I39/'Dist L1'!$B39),0,$B39*'Dist L1'!I39/'Dist L1'!$B39)</f>
        <v>0</v>
      </c>
      <c r="J39" s="3">
        <f>IF(ISERR($B39*'Dist L1'!J39/'Dist L1'!$B39),0,$B39*'Dist L1'!J39/'Dist L1'!$B39)</f>
        <v>7.4074074074074066</v>
      </c>
      <c r="K39" s="3">
        <f>IF(ISERR($B39*'Dist L1'!K39/'Dist L1'!$B39),0,$B39*'Dist L1'!K39/'Dist L1'!$B39)</f>
        <v>0</v>
      </c>
      <c r="L39" s="3">
        <f>IF(ISERR($B39*'Dist L1'!L39/'Dist L1'!$B39),0,$B39*'Dist L1'!L39/'Dist L1'!$B39)</f>
        <v>0</v>
      </c>
      <c r="M39" s="3">
        <f>IF(ISERR($B39*'Dist L1'!M39/'Dist L1'!$B39),0,$B39*'Dist L1'!M39/'Dist L1'!$B39)</f>
        <v>103.7037037037037</v>
      </c>
      <c r="N39" s="3">
        <f>IF(ISERR($B39*'Dist L1'!N39/'Dist L1'!$B39),0,$B39*'Dist L1'!N39/'Dist L1'!$B39)</f>
        <v>0</v>
      </c>
    </row>
    <row r="40" spans="1:14" x14ac:dyDescent="0.25">
      <c r="A40" s="9" t="s">
        <v>84</v>
      </c>
      <c r="B40" s="82">
        <v>0</v>
      </c>
      <c r="C40" s="3">
        <f>IF(ISERR($B40*'Dist L1'!C40/'Dist L1'!$B40),0,$B40*'Dist L1'!C40/'Dist L1'!$B40)</f>
        <v>0</v>
      </c>
      <c r="D40" s="3">
        <f>IF(ISERR($B40*'Dist L1'!D40/'Dist L1'!$B40),0,$B40*'Dist L1'!D40/'Dist L1'!$B40)</f>
        <v>0</v>
      </c>
      <c r="E40" s="3">
        <f>IF(ISERR($B40*'Dist L1'!E40/'Dist L1'!$B40),0,$B40*'Dist L1'!E40/'Dist L1'!$B40)</f>
        <v>0</v>
      </c>
      <c r="F40" s="3">
        <f>IF(ISERR($B40*'Dist L1'!F40/'Dist L1'!$B40),0,$B40*'Dist L1'!F40/'Dist L1'!$B40)</f>
        <v>0</v>
      </c>
      <c r="G40" s="3">
        <f>IF(ISERR($B40*'Dist L1'!G40/'Dist L1'!$B40),0,$B40*'Dist L1'!G40/'Dist L1'!$B40)</f>
        <v>0</v>
      </c>
      <c r="H40" s="3">
        <f>IF(ISERR($B40*'Dist L1'!H40/'Dist L1'!$B40),0,$B40*'Dist L1'!H40/'Dist L1'!$B40)</f>
        <v>0</v>
      </c>
      <c r="I40" s="3">
        <f>IF(ISERR($B40*'Dist L1'!I40/'Dist L1'!$B40),0,$B40*'Dist L1'!I40/'Dist L1'!$B40)</f>
        <v>0</v>
      </c>
      <c r="J40" s="3">
        <f>IF(ISERR($B40*'Dist L1'!J40/'Dist L1'!$B40),0,$B40*'Dist L1'!J40/'Dist L1'!$B40)</f>
        <v>0</v>
      </c>
      <c r="K40" s="3">
        <f>IF(ISERR($B40*'Dist L1'!K40/'Dist L1'!$B40),0,$B40*'Dist L1'!K40/'Dist L1'!$B40)</f>
        <v>0</v>
      </c>
      <c r="L40" s="3">
        <f>IF(ISERR($B40*'Dist L1'!L40/'Dist L1'!$B40),0,$B40*'Dist L1'!L40/'Dist L1'!$B40)</f>
        <v>0</v>
      </c>
      <c r="M40" s="3">
        <f>IF(ISERR($B40*'Dist L1'!M40/'Dist L1'!$B40),0,$B40*'Dist L1'!M40/'Dist L1'!$B40)</f>
        <v>0</v>
      </c>
      <c r="N40" s="3">
        <f>IF(ISERR($B40*'Dist L1'!N40/'Dist L1'!$B40),0,$B40*'Dist L1'!N40/'Dist L1'!$B40)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74.074074074074076</v>
      </c>
      <c r="D41" s="81">
        <f t="shared" si="4"/>
        <v>0</v>
      </c>
      <c r="E41" s="81">
        <f t="shared" si="4"/>
        <v>14.814814814814813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7.4074074074074066</v>
      </c>
      <c r="K41" s="81">
        <f t="shared" si="4"/>
        <v>0</v>
      </c>
      <c r="L41" s="81">
        <f t="shared" si="4"/>
        <v>0</v>
      </c>
      <c r="M41" s="81">
        <f t="shared" si="4"/>
        <v>103.7037037037037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8700</v>
      </c>
      <c r="C47" s="31">
        <f t="shared" ref="C47:N47" si="9">C29+C41</f>
        <v>3222.2222222222217</v>
      </c>
      <c r="D47" s="31">
        <f t="shared" si="9"/>
        <v>0</v>
      </c>
      <c r="E47" s="31">
        <f t="shared" si="9"/>
        <v>644.44444444444434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322.22222222222217</v>
      </c>
      <c r="K47" s="31">
        <f t="shared" si="9"/>
        <v>0</v>
      </c>
      <c r="L47" s="31">
        <f t="shared" si="9"/>
        <v>0</v>
      </c>
      <c r="M47" s="31">
        <f t="shared" si="9"/>
        <v>4511.1111111111104</v>
      </c>
      <c r="N47" s="31">
        <f t="shared" si="9"/>
        <v>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68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2"/>
  <sheetViews>
    <sheetView workbookViewId="0"/>
  </sheetViews>
  <sheetFormatPr defaultRowHeight="15" x14ac:dyDescent="0.25"/>
  <cols>
    <col min="1" max="1" width="43.5703125" customWidth="1"/>
  </cols>
  <sheetData>
    <row r="1" spans="1:14" x14ac:dyDescent="0.25">
      <c r="A1" t="s">
        <v>86</v>
      </c>
    </row>
    <row r="9" spans="1:14" x14ac:dyDescent="0.25">
      <c r="A9" s="26" t="s">
        <v>102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74</v>
      </c>
      <c r="L9" s="94" t="s">
        <v>21</v>
      </c>
      <c r="M9" s="94" t="s">
        <v>22</v>
      </c>
      <c r="N9" s="95" t="s">
        <v>75</v>
      </c>
    </row>
    <row r="10" spans="1:14" x14ac:dyDescent="0.25">
      <c r="A10" s="2" t="s">
        <v>88</v>
      </c>
      <c r="B10">
        <f>SUM(C10:N10)</f>
        <v>2</v>
      </c>
      <c r="M10">
        <v>1</v>
      </c>
      <c r="N10">
        <v>1</v>
      </c>
    </row>
    <row r="11" spans="1:14" x14ac:dyDescent="0.25">
      <c r="A11" s="2" t="s">
        <v>89</v>
      </c>
      <c r="B11">
        <f t="shared" ref="B11:B28" si="0">SUM(C11:N11)</f>
        <v>2</v>
      </c>
      <c r="M11">
        <f>+M$10</f>
        <v>1</v>
      </c>
      <c r="N11">
        <f>+N$10</f>
        <v>1</v>
      </c>
    </row>
    <row r="12" spans="1:14" x14ac:dyDescent="0.25">
      <c r="A12" s="2" t="s">
        <v>90</v>
      </c>
      <c r="B12">
        <f t="shared" si="0"/>
        <v>2</v>
      </c>
      <c r="M12">
        <f t="shared" ref="M12:N29" si="1">+M$10</f>
        <v>1</v>
      </c>
      <c r="N12">
        <f t="shared" si="1"/>
        <v>1</v>
      </c>
    </row>
    <row r="13" spans="1:14" x14ac:dyDescent="0.25">
      <c r="A13" s="2" t="s">
        <v>91</v>
      </c>
      <c r="B13">
        <f t="shared" si="0"/>
        <v>2</v>
      </c>
      <c r="M13">
        <f t="shared" si="1"/>
        <v>1</v>
      </c>
      <c r="N13">
        <f t="shared" si="1"/>
        <v>1</v>
      </c>
    </row>
    <row r="14" spans="1:14" x14ac:dyDescent="0.25">
      <c r="A14" s="2" t="s">
        <v>92</v>
      </c>
      <c r="B14">
        <f t="shared" si="0"/>
        <v>2</v>
      </c>
      <c r="M14">
        <f t="shared" si="1"/>
        <v>1</v>
      </c>
      <c r="N14">
        <f t="shared" si="1"/>
        <v>1</v>
      </c>
    </row>
    <row r="15" spans="1:14" x14ac:dyDescent="0.25">
      <c r="A15" s="2" t="s">
        <v>93</v>
      </c>
      <c r="B15">
        <f t="shared" si="0"/>
        <v>2</v>
      </c>
      <c r="M15">
        <f t="shared" si="1"/>
        <v>1</v>
      </c>
      <c r="N15">
        <f t="shared" si="1"/>
        <v>1</v>
      </c>
    </row>
    <row r="16" spans="1:14" x14ac:dyDescent="0.25">
      <c r="A16" s="2" t="s">
        <v>94</v>
      </c>
      <c r="B16">
        <f t="shared" si="0"/>
        <v>2</v>
      </c>
      <c r="M16">
        <f t="shared" si="1"/>
        <v>1</v>
      </c>
      <c r="N16">
        <f t="shared" si="1"/>
        <v>1</v>
      </c>
    </row>
    <row r="17" spans="1:14" x14ac:dyDescent="0.25">
      <c r="A17" s="2" t="s">
        <v>95</v>
      </c>
      <c r="B17">
        <f t="shared" si="0"/>
        <v>2</v>
      </c>
      <c r="M17">
        <f t="shared" si="1"/>
        <v>1</v>
      </c>
      <c r="N17">
        <f t="shared" si="1"/>
        <v>1</v>
      </c>
    </row>
    <row r="18" spans="1:14" x14ac:dyDescent="0.25">
      <c r="A18" s="96" t="s">
        <v>108</v>
      </c>
      <c r="B18">
        <f t="shared" si="0"/>
        <v>2</v>
      </c>
      <c r="M18">
        <f t="shared" si="1"/>
        <v>1</v>
      </c>
      <c r="N18">
        <f t="shared" si="1"/>
        <v>1</v>
      </c>
    </row>
    <row r="19" spans="1:14" x14ac:dyDescent="0.25">
      <c r="A19" s="96" t="s">
        <v>97</v>
      </c>
      <c r="B19">
        <f t="shared" si="0"/>
        <v>1</v>
      </c>
      <c r="M19">
        <f t="shared" si="1"/>
        <v>1</v>
      </c>
    </row>
    <row r="20" spans="1:14" x14ac:dyDescent="0.25">
      <c r="A20" s="96" t="s">
        <v>98</v>
      </c>
      <c r="B20">
        <f t="shared" si="0"/>
        <v>2</v>
      </c>
      <c r="M20">
        <f t="shared" si="1"/>
        <v>1</v>
      </c>
      <c r="N20">
        <f t="shared" si="1"/>
        <v>1</v>
      </c>
    </row>
    <row r="21" spans="1:14" x14ac:dyDescent="0.25">
      <c r="A21" s="2" t="s">
        <v>99</v>
      </c>
      <c r="B21">
        <f t="shared" si="0"/>
        <v>2</v>
      </c>
      <c r="M21">
        <f t="shared" si="1"/>
        <v>1</v>
      </c>
      <c r="N21">
        <f t="shared" si="1"/>
        <v>1</v>
      </c>
    </row>
    <row r="22" spans="1:14" x14ac:dyDescent="0.25">
      <c r="A22" s="9" t="s">
        <v>76</v>
      </c>
      <c r="B22">
        <f t="shared" si="0"/>
        <v>2</v>
      </c>
      <c r="M22">
        <f t="shared" si="1"/>
        <v>1</v>
      </c>
      <c r="N22">
        <f t="shared" si="1"/>
        <v>1</v>
      </c>
    </row>
    <row r="23" spans="1:14" x14ac:dyDescent="0.25">
      <c r="A23" s="9" t="s">
        <v>77</v>
      </c>
      <c r="B23">
        <f t="shared" si="0"/>
        <v>2</v>
      </c>
      <c r="M23">
        <f t="shared" si="1"/>
        <v>1</v>
      </c>
      <c r="N23">
        <f t="shared" si="1"/>
        <v>1</v>
      </c>
    </row>
    <row r="24" spans="1:14" x14ac:dyDescent="0.25">
      <c r="A24" s="9" t="s">
        <v>78</v>
      </c>
      <c r="B24">
        <f t="shared" si="0"/>
        <v>2</v>
      </c>
      <c r="M24">
        <f t="shared" si="1"/>
        <v>1</v>
      </c>
      <c r="N24">
        <f t="shared" si="1"/>
        <v>1</v>
      </c>
    </row>
    <row r="25" spans="1:14" x14ac:dyDescent="0.25">
      <c r="A25" s="9" t="s">
        <v>79</v>
      </c>
      <c r="B25">
        <f t="shared" si="0"/>
        <v>2</v>
      </c>
      <c r="M25">
        <f t="shared" si="1"/>
        <v>1</v>
      </c>
      <c r="N25">
        <f t="shared" si="1"/>
        <v>1</v>
      </c>
    </row>
    <row r="26" spans="1:14" x14ac:dyDescent="0.25">
      <c r="A26" s="9" t="s">
        <v>80</v>
      </c>
      <c r="B26">
        <f t="shared" si="0"/>
        <v>2</v>
      </c>
      <c r="M26">
        <f t="shared" si="1"/>
        <v>1</v>
      </c>
      <c r="N26">
        <f t="shared" si="1"/>
        <v>1</v>
      </c>
    </row>
    <row r="27" spans="1:14" x14ac:dyDescent="0.25">
      <c r="A27" s="9" t="s">
        <v>81</v>
      </c>
      <c r="B27">
        <f t="shared" si="0"/>
        <v>2</v>
      </c>
      <c r="M27">
        <f t="shared" si="1"/>
        <v>1</v>
      </c>
      <c r="N27">
        <f t="shared" si="1"/>
        <v>1</v>
      </c>
    </row>
    <row r="28" spans="1:14" x14ac:dyDescent="0.25">
      <c r="A28" s="9" t="s">
        <v>105</v>
      </c>
      <c r="B28">
        <f t="shared" si="0"/>
        <v>2</v>
      </c>
      <c r="M28">
        <f t="shared" si="1"/>
        <v>1</v>
      </c>
      <c r="N28">
        <f t="shared" si="1"/>
        <v>1</v>
      </c>
    </row>
    <row r="29" spans="1:14" x14ac:dyDescent="0.25">
      <c r="M29">
        <f t="shared" si="1"/>
        <v>1</v>
      </c>
      <c r="N29">
        <f t="shared" si="1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5" t="s">
        <v>75</v>
      </c>
    </row>
    <row r="38" spans="1:14" x14ac:dyDescent="0.25">
      <c r="A38" s="9" t="s">
        <v>82</v>
      </c>
      <c r="B38">
        <f t="shared" ref="B38:B40" si="2">SUM(C38:N38)</f>
        <v>2</v>
      </c>
      <c r="M38">
        <f t="shared" ref="M38:N42" si="3">+M$10</f>
        <v>1</v>
      </c>
      <c r="N38">
        <f t="shared" si="3"/>
        <v>1</v>
      </c>
    </row>
    <row r="39" spans="1:14" x14ac:dyDescent="0.25">
      <c r="A39" s="9" t="s">
        <v>83</v>
      </c>
      <c r="B39">
        <f t="shared" si="2"/>
        <v>1</v>
      </c>
      <c r="M39">
        <f t="shared" si="3"/>
        <v>1</v>
      </c>
    </row>
    <row r="40" spans="1:14" x14ac:dyDescent="0.25">
      <c r="A40" s="9" t="s">
        <v>84</v>
      </c>
      <c r="B40">
        <f t="shared" si="2"/>
        <v>2</v>
      </c>
      <c r="M40">
        <f t="shared" si="3"/>
        <v>1</v>
      </c>
      <c r="N40">
        <f t="shared" si="3"/>
        <v>1</v>
      </c>
    </row>
    <row r="41" spans="1:14" x14ac:dyDescent="0.25">
      <c r="M41">
        <f t="shared" si="3"/>
        <v>1</v>
      </c>
      <c r="N41">
        <f t="shared" si="3"/>
        <v>1</v>
      </c>
    </row>
    <row r="42" spans="1:14" x14ac:dyDescent="0.25">
      <c r="M42">
        <f t="shared" si="3"/>
        <v>1</v>
      </c>
      <c r="N42">
        <f t="shared" si="3"/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A2" sqref="A2:A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85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M7" s="9">
        <f>+'Dist M'!M10</f>
        <v>1</v>
      </c>
      <c r="N7" s="9">
        <f>+'Dist M'!N10</f>
        <v>1</v>
      </c>
    </row>
    <row r="8" spans="1:14" x14ac:dyDescent="0.25">
      <c r="B8" s="125" t="s">
        <v>110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74</v>
      </c>
      <c r="L9" s="27" t="s">
        <v>21</v>
      </c>
      <c r="M9" s="27" t="s">
        <v>22</v>
      </c>
      <c r="N9" s="27" t="s">
        <v>75</v>
      </c>
    </row>
    <row r="10" spans="1:14" x14ac:dyDescent="0.25">
      <c r="A10" s="2" t="s">
        <v>88</v>
      </c>
      <c r="B10" s="80">
        <v>1800</v>
      </c>
      <c r="C10" s="3">
        <f>IF(ISERR($B10*'Dist M'!C10/'Dist M'!$B10),0,$B10*'Dist M'!C10/'Dist M'!$B10)</f>
        <v>0</v>
      </c>
      <c r="D10" s="3">
        <f>IF(ISERR($B10*'Dist M'!D10/'Dist M'!$B10),0,$B10*'Dist M'!D10/'Dist M'!$B10)</f>
        <v>0</v>
      </c>
      <c r="E10" s="3">
        <f>IF(ISERR($B10*'Dist M'!E10/'Dist M'!$B10),0,$B10*'Dist M'!E10/'Dist M'!$B10)</f>
        <v>0</v>
      </c>
      <c r="F10" s="3">
        <f>IF(ISERR($B10*'Dist M'!F10/'Dist M'!$B10),0,$B10*'Dist M'!F10/'Dist M'!$B10)</f>
        <v>0</v>
      </c>
      <c r="G10" s="3">
        <f>IF(ISERR($B10*'Dist M'!G10/'Dist M'!$B10),0,$B10*'Dist M'!G10/'Dist M'!$B10)</f>
        <v>0</v>
      </c>
      <c r="H10" s="3">
        <f>IF(ISERR($B10*'Dist M'!H10/'Dist M'!$B10),0,$B10*'Dist M'!H10/'Dist M'!$B10)</f>
        <v>0</v>
      </c>
      <c r="I10" s="3">
        <f>IF(ISERR($B10*'Dist M'!I10/'Dist M'!$B10),0,$B10*'Dist M'!I10/'Dist M'!$B10)</f>
        <v>0</v>
      </c>
      <c r="J10" s="3">
        <f>IF(ISERR($B10*'Dist M'!J10/'Dist M'!$B10),0,$B10*'Dist M'!J10/'Dist M'!$B10)</f>
        <v>0</v>
      </c>
      <c r="K10" s="3">
        <f>IF(ISERR($B10*'Dist M'!K10/'Dist M'!$B10),0,$B10*'Dist M'!K10/'Dist M'!$B10)</f>
        <v>0</v>
      </c>
      <c r="L10" s="3">
        <f>IF(ISERR($B10*'Dist M'!L10/'Dist M'!$B10),0,$B10*'Dist M'!L10/'Dist M'!$B10)</f>
        <v>0</v>
      </c>
      <c r="M10" s="3">
        <f>IF(ISERR($B10*'Dist M'!M10/'Dist M'!$B10),0,$B10*'Dist M'!M10/'Dist M'!$B10)</f>
        <v>900</v>
      </c>
      <c r="N10" s="3">
        <f>IF(ISERR($B10*'Dist M'!N10/'Dist M'!$B10),0,$B10*'Dist M'!N10/'Dist M'!$B10)</f>
        <v>900</v>
      </c>
    </row>
    <row r="11" spans="1:14" x14ac:dyDescent="0.25">
      <c r="A11" s="2" t="s">
        <v>89</v>
      </c>
      <c r="C11" s="3">
        <f>IF(ISERR($B11*'Dist M'!C11/'Dist M'!$B11),0,$B11*'Dist M'!C11/'Dist M'!$B11)</f>
        <v>0</v>
      </c>
      <c r="D11" s="3">
        <f>IF(ISERR($B11*'Dist M'!D11/'Dist M'!$B11),0,$B11*'Dist M'!D11/'Dist M'!$B11)</f>
        <v>0</v>
      </c>
      <c r="E11" s="3">
        <f>IF(ISERR($B11*'Dist M'!E11/'Dist M'!$B11),0,$B11*'Dist M'!E11/'Dist M'!$B11)</f>
        <v>0</v>
      </c>
      <c r="F11" s="3">
        <f>IF(ISERR($B11*'Dist M'!F11/'Dist M'!$B11),0,$B11*'Dist M'!F11/'Dist M'!$B11)</f>
        <v>0</v>
      </c>
      <c r="G11" s="3">
        <f>IF(ISERR($B11*'Dist M'!G11/'Dist M'!$B11),0,$B11*'Dist M'!G11/'Dist M'!$B11)</f>
        <v>0</v>
      </c>
      <c r="H11" s="3">
        <f>IF(ISERR($B11*'Dist M'!H11/'Dist M'!$B11),0,$B11*'Dist M'!H11/'Dist M'!$B11)</f>
        <v>0</v>
      </c>
      <c r="I11" s="3">
        <f>IF(ISERR($B11*'Dist M'!I11/'Dist M'!$B11),0,$B11*'Dist M'!I11/'Dist M'!$B11)</f>
        <v>0</v>
      </c>
      <c r="J11" s="3">
        <f>IF(ISERR($B11*'Dist M'!J11/'Dist M'!$B11),0,$B11*'Dist M'!J11/'Dist M'!$B11)</f>
        <v>0</v>
      </c>
      <c r="K11" s="3">
        <f>IF(ISERR($B11*'Dist M'!K11/'Dist M'!$B11),0,$B11*'Dist M'!K11/'Dist M'!$B11)</f>
        <v>0</v>
      </c>
      <c r="L11" s="3">
        <f>IF(ISERR($B11*'Dist M'!L11/'Dist M'!$B11),0,$B11*'Dist M'!L11/'Dist M'!$B11)</f>
        <v>0</v>
      </c>
      <c r="M11" s="3">
        <f>IF(ISERR($B11*'Dist M'!M11/'Dist M'!$B11),0,$B11*'Dist M'!M11/'Dist M'!$B11)</f>
        <v>0</v>
      </c>
      <c r="N11" s="3">
        <f>IF(ISERR($B11*'Dist M'!N11/'Dist M'!$B11),0,$B11*'Dist M'!N11/'Dist M'!$B11)</f>
        <v>0</v>
      </c>
    </row>
    <row r="12" spans="1:14" x14ac:dyDescent="0.25">
      <c r="A12" s="2" t="s">
        <v>90</v>
      </c>
      <c r="B12" s="80">
        <v>4000</v>
      </c>
      <c r="C12" s="3">
        <f>IF(ISERR($B12*'Dist M'!C12/'Dist M'!$B12),0,$B12*'Dist M'!C12/'Dist M'!$B12)</f>
        <v>0</v>
      </c>
      <c r="D12" s="3">
        <f>IF(ISERR($B12*'Dist M'!D12/'Dist M'!$B12),0,$B12*'Dist M'!D12/'Dist M'!$B12)</f>
        <v>0</v>
      </c>
      <c r="E12" s="3">
        <f>IF(ISERR($B12*'Dist M'!E12/'Dist M'!$B12),0,$B12*'Dist M'!E12/'Dist M'!$B12)</f>
        <v>0</v>
      </c>
      <c r="F12" s="3">
        <f>IF(ISERR($B12*'Dist M'!F12/'Dist M'!$B12),0,$B12*'Dist M'!F12/'Dist M'!$B12)</f>
        <v>0</v>
      </c>
      <c r="G12" s="3">
        <f>IF(ISERR($B12*'Dist M'!G12/'Dist M'!$B12),0,$B12*'Dist M'!G12/'Dist M'!$B12)</f>
        <v>0</v>
      </c>
      <c r="H12" s="3">
        <f>IF(ISERR($B12*'Dist M'!H12/'Dist M'!$B12),0,$B12*'Dist M'!H12/'Dist M'!$B12)</f>
        <v>0</v>
      </c>
      <c r="I12" s="3">
        <f>IF(ISERR($B12*'Dist M'!I12/'Dist M'!$B12),0,$B12*'Dist M'!I12/'Dist M'!$B12)</f>
        <v>0</v>
      </c>
      <c r="J12" s="3">
        <f>IF(ISERR($B12*'Dist M'!J12/'Dist M'!$B12),0,$B12*'Dist M'!J12/'Dist M'!$B12)</f>
        <v>0</v>
      </c>
      <c r="K12" s="3">
        <f>IF(ISERR($B12*'Dist M'!K12/'Dist M'!$B12),0,$B12*'Dist M'!K12/'Dist M'!$B12)</f>
        <v>0</v>
      </c>
      <c r="L12" s="3">
        <f>IF(ISERR($B12*'Dist M'!L12/'Dist M'!$B12),0,$B12*'Dist M'!L12/'Dist M'!$B12)</f>
        <v>0</v>
      </c>
      <c r="M12" s="3">
        <f>IF(ISERR($B12*'Dist M'!M12/'Dist M'!$B12),0,$B12*'Dist M'!M12/'Dist M'!$B12)</f>
        <v>2000</v>
      </c>
      <c r="N12" s="3">
        <f>IF(ISERR($B12*'Dist M'!N12/'Dist M'!$B12),0,$B12*'Dist M'!N12/'Dist M'!$B12)</f>
        <v>2000</v>
      </c>
    </row>
    <row r="13" spans="1:14" x14ac:dyDescent="0.25">
      <c r="A13" s="2" t="s">
        <v>91</v>
      </c>
      <c r="B13" s="80">
        <v>500</v>
      </c>
      <c r="C13" s="3">
        <f>IF(ISERR($B13*'Dist M'!C13/'Dist M'!$B13),0,$B13*'Dist M'!C13/'Dist M'!$B13)</f>
        <v>0</v>
      </c>
      <c r="D13" s="3">
        <f>IF(ISERR($B13*'Dist M'!D13/'Dist M'!$B13),0,$B13*'Dist M'!D13/'Dist M'!$B13)</f>
        <v>0</v>
      </c>
      <c r="E13" s="3">
        <f>IF(ISERR($B13*'Dist M'!E13/'Dist M'!$B13),0,$B13*'Dist M'!E13/'Dist M'!$B13)</f>
        <v>0</v>
      </c>
      <c r="F13" s="3">
        <f>IF(ISERR($B13*'Dist M'!F13/'Dist M'!$B13),0,$B13*'Dist M'!F13/'Dist M'!$B13)</f>
        <v>0</v>
      </c>
      <c r="G13" s="3">
        <f>IF(ISERR($B13*'Dist M'!G13/'Dist M'!$B13),0,$B13*'Dist M'!G13/'Dist M'!$B13)</f>
        <v>0</v>
      </c>
      <c r="H13" s="3">
        <f>IF(ISERR($B13*'Dist M'!H13/'Dist M'!$B13),0,$B13*'Dist M'!H13/'Dist M'!$B13)</f>
        <v>0</v>
      </c>
      <c r="I13" s="3">
        <f>IF(ISERR($B13*'Dist M'!I13/'Dist M'!$B13),0,$B13*'Dist M'!I13/'Dist M'!$B13)</f>
        <v>0</v>
      </c>
      <c r="J13" s="3">
        <f>IF(ISERR($B13*'Dist M'!J13/'Dist M'!$B13),0,$B13*'Dist M'!J13/'Dist M'!$B13)</f>
        <v>0</v>
      </c>
      <c r="K13" s="3">
        <f>IF(ISERR($B13*'Dist M'!K13/'Dist M'!$B13),0,$B13*'Dist M'!K13/'Dist M'!$B13)</f>
        <v>0</v>
      </c>
      <c r="L13" s="3">
        <f>IF(ISERR($B13*'Dist M'!L13/'Dist M'!$B13),0,$B13*'Dist M'!L13/'Dist M'!$B13)</f>
        <v>0</v>
      </c>
      <c r="M13" s="3">
        <f>IF(ISERR($B13*'Dist M'!M13/'Dist M'!$B13),0,$B13*'Dist M'!M13/'Dist M'!$B13)</f>
        <v>250</v>
      </c>
      <c r="N13" s="3">
        <f>IF(ISERR($B13*'Dist M'!N13/'Dist M'!$B13),0,$B13*'Dist M'!N13/'Dist M'!$B13)</f>
        <v>250</v>
      </c>
    </row>
    <row r="14" spans="1:14" x14ac:dyDescent="0.25">
      <c r="A14" s="2" t="s">
        <v>92</v>
      </c>
      <c r="B14" s="80"/>
      <c r="C14" s="3">
        <f>IF(ISERR($B14*'Dist M'!C14/'Dist M'!$B14),0,$B14*'Dist M'!C14/'Dist M'!$B14)</f>
        <v>0</v>
      </c>
      <c r="D14" s="3">
        <f>IF(ISERR($B14*'Dist M'!D14/'Dist M'!$B14),0,$B14*'Dist M'!D14/'Dist M'!$B14)</f>
        <v>0</v>
      </c>
      <c r="E14" s="3">
        <f>IF(ISERR($B14*'Dist M'!E14/'Dist M'!$B14),0,$B14*'Dist M'!E14/'Dist M'!$B14)</f>
        <v>0</v>
      </c>
      <c r="F14" s="3">
        <f>IF(ISERR($B14*'Dist M'!F14/'Dist M'!$B14),0,$B14*'Dist M'!F14/'Dist M'!$B14)</f>
        <v>0</v>
      </c>
      <c r="G14" s="3">
        <f>IF(ISERR($B14*'Dist M'!G14/'Dist M'!$B14),0,$B14*'Dist M'!G14/'Dist M'!$B14)</f>
        <v>0</v>
      </c>
      <c r="H14" s="3">
        <f>IF(ISERR($B14*'Dist M'!H14/'Dist M'!$B14),0,$B14*'Dist M'!H14/'Dist M'!$B14)</f>
        <v>0</v>
      </c>
      <c r="I14" s="3">
        <f>IF(ISERR($B14*'Dist M'!I14/'Dist M'!$B14),0,$B14*'Dist M'!I14/'Dist M'!$B14)</f>
        <v>0</v>
      </c>
      <c r="J14" s="3">
        <f>IF(ISERR($B14*'Dist M'!J14/'Dist M'!$B14),0,$B14*'Dist M'!J14/'Dist M'!$B14)</f>
        <v>0</v>
      </c>
      <c r="K14" s="3">
        <f>IF(ISERR($B14*'Dist M'!K14/'Dist M'!$B14),0,$B14*'Dist M'!K14/'Dist M'!$B14)</f>
        <v>0</v>
      </c>
      <c r="L14" s="3">
        <f>IF(ISERR($B14*'Dist M'!L14/'Dist M'!$B14),0,$B14*'Dist M'!L14/'Dist M'!$B14)</f>
        <v>0</v>
      </c>
      <c r="M14" s="3">
        <f>IF(ISERR($B14*'Dist M'!M14/'Dist M'!$B14),0,$B14*'Dist M'!M14/'Dist M'!$B14)</f>
        <v>0</v>
      </c>
      <c r="N14" s="3">
        <f>IF(ISERR($B14*'Dist M'!N14/'Dist M'!$B14),0,$B14*'Dist M'!N14/'Dist M'!$B14)</f>
        <v>0</v>
      </c>
    </row>
    <row r="15" spans="1:14" x14ac:dyDescent="0.25">
      <c r="A15" s="2" t="s">
        <v>93</v>
      </c>
      <c r="B15" s="80"/>
      <c r="C15" s="3">
        <f>IF(ISERR($B15*'Dist M'!C15/'Dist M'!$B15),0,$B15*'Dist M'!C15/'Dist M'!$B15)</f>
        <v>0</v>
      </c>
      <c r="D15" s="3">
        <f>IF(ISERR($B15*'Dist M'!D15/'Dist M'!$B15),0,$B15*'Dist M'!D15/'Dist M'!$B15)</f>
        <v>0</v>
      </c>
      <c r="E15" s="3">
        <f>IF(ISERR($B15*'Dist M'!E15/'Dist M'!$B15),0,$B15*'Dist M'!E15/'Dist M'!$B15)</f>
        <v>0</v>
      </c>
      <c r="F15" s="3">
        <f>IF(ISERR($B15*'Dist M'!F15/'Dist M'!$B15),0,$B15*'Dist M'!F15/'Dist M'!$B15)</f>
        <v>0</v>
      </c>
      <c r="G15" s="3">
        <f>IF(ISERR($B15*'Dist M'!G15/'Dist M'!$B15),0,$B15*'Dist M'!G15/'Dist M'!$B15)</f>
        <v>0</v>
      </c>
      <c r="H15" s="3">
        <f>IF(ISERR($B15*'Dist M'!H15/'Dist M'!$B15),0,$B15*'Dist M'!H15/'Dist M'!$B15)</f>
        <v>0</v>
      </c>
      <c r="I15" s="3">
        <f>IF(ISERR($B15*'Dist M'!I15/'Dist M'!$B15),0,$B15*'Dist M'!I15/'Dist M'!$B15)</f>
        <v>0</v>
      </c>
      <c r="J15" s="3">
        <f>IF(ISERR($B15*'Dist M'!J15/'Dist M'!$B15),0,$B15*'Dist M'!J15/'Dist M'!$B15)</f>
        <v>0</v>
      </c>
      <c r="K15" s="3">
        <f>IF(ISERR($B15*'Dist M'!K15/'Dist M'!$B15),0,$B15*'Dist M'!K15/'Dist M'!$B15)</f>
        <v>0</v>
      </c>
      <c r="L15" s="3">
        <f>IF(ISERR($B15*'Dist M'!L15/'Dist M'!$B15),0,$B15*'Dist M'!L15/'Dist M'!$B15)</f>
        <v>0</v>
      </c>
      <c r="M15" s="3">
        <f>IF(ISERR($B15*'Dist M'!M15/'Dist M'!$B15),0,$B15*'Dist M'!M15/'Dist M'!$B15)</f>
        <v>0</v>
      </c>
      <c r="N15" s="3">
        <f>IF(ISERR($B15*'Dist M'!N15/'Dist M'!$B15),0,$B15*'Dist M'!N15/'Dist M'!$B15)</f>
        <v>0</v>
      </c>
    </row>
    <row r="16" spans="1:14" x14ac:dyDescent="0.25">
      <c r="A16" s="2" t="s">
        <v>94</v>
      </c>
      <c r="B16" s="80"/>
      <c r="C16" s="3">
        <f>IF(ISERR($B16*'Dist M'!C16/'Dist M'!$B16),0,$B16*'Dist M'!C16/'Dist M'!$B16)</f>
        <v>0</v>
      </c>
      <c r="D16" s="3">
        <f>IF(ISERR($B16*'Dist M'!D16/'Dist M'!$B16),0,$B16*'Dist M'!D16/'Dist M'!$B16)</f>
        <v>0</v>
      </c>
      <c r="E16" s="3">
        <f>IF(ISERR($B16*'Dist M'!E16/'Dist M'!$B16),0,$B16*'Dist M'!E16/'Dist M'!$B16)</f>
        <v>0</v>
      </c>
      <c r="F16" s="3">
        <f>IF(ISERR($B16*'Dist M'!F16/'Dist M'!$B16),0,$B16*'Dist M'!F16/'Dist M'!$B16)</f>
        <v>0</v>
      </c>
      <c r="G16" s="3">
        <f>IF(ISERR($B16*'Dist M'!G16/'Dist M'!$B16),0,$B16*'Dist M'!G16/'Dist M'!$B16)</f>
        <v>0</v>
      </c>
      <c r="H16" s="3">
        <f>IF(ISERR($B16*'Dist M'!H16/'Dist M'!$B16),0,$B16*'Dist M'!H16/'Dist M'!$B16)</f>
        <v>0</v>
      </c>
      <c r="I16" s="3">
        <f>IF(ISERR($B16*'Dist M'!I16/'Dist M'!$B16),0,$B16*'Dist M'!I16/'Dist M'!$B16)</f>
        <v>0</v>
      </c>
      <c r="J16" s="3">
        <f>IF(ISERR($B16*'Dist M'!J16/'Dist M'!$B16),0,$B16*'Dist M'!J16/'Dist M'!$B16)</f>
        <v>0</v>
      </c>
      <c r="K16" s="3">
        <f>IF(ISERR($B16*'Dist M'!K16/'Dist M'!$B16),0,$B16*'Dist M'!K16/'Dist M'!$B16)</f>
        <v>0</v>
      </c>
      <c r="L16" s="3">
        <f>IF(ISERR($B16*'Dist M'!L16/'Dist M'!$B16),0,$B16*'Dist M'!L16/'Dist M'!$B16)</f>
        <v>0</v>
      </c>
      <c r="M16" s="3">
        <f>IF(ISERR($B16*'Dist M'!M16/'Dist M'!$B16),0,$B16*'Dist M'!M16/'Dist M'!$B16)</f>
        <v>0</v>
      </c>
      <c r="N16" s="3">
        <f>IF(ISERR($B16*'Dist M'!N16/'Dist M'!$B16),0,$B16*'Dist M'!N16/'Dist M'!$B16)</f>
        <v>0</v>
      </c>
    </row>
    <row r="17" spans="1:14" x14ac:dyDescent="0.25">
      <c r="A17" s="2" t="s">
        <v>95</v>
      </c>
      <c r="B17" s="80"/>
      <c r="C17" s="3">
        <f>IF(ISERR($B17*'Dist M'!C17/'Dist M'!$B17),0,$B17*'Dist M'!C17/'Dist M'!$B17)</f>
        <v>0</v>
      </c>
      <c r="D17" s="3">
        <f>IF(ISERR($B17*'Dist M'!D17/'Dist M'!$B17),0,$B17*'Dist M'!D17/'Dist M'!$B17)</f>
        <v>0</v>
      </c>
      <c r="E17" s="3">
        <f>IF(ISERR($B17*'Dist M'!E17/'Dist M'!$B17),0,$B17*'Dist M'!E17/'Dist M'!$B17)</f>
        <v>0</v>
      </c>
      <c r="F17" s="3">
        <f>IF(ISERR($B17*'Dist M'!F17/'Dist M'!$B17),0,$B17*'Dist M'!F17/'Dist M'!$B17)</f>
        <v>0</v>
      </c>
      <c r="G17" s="3">
        <f>IF(ISERR($B17*'Dist M'!G17/'Dist M'!$B17),0,$B17*'Dist M'!G17/'Dist M'!$B17)</f>
        <v>0</v>
      </c>
      <c r="H17" s="3">
        <f>IF(ISERR($B17*'Dist M'!H17/'Dist M'!$B17),0,$B17*'Dist M'!H17/'Dist M'!$B17)</f>
        <v>0</v>
      </c>
      <c r="I17" s="3">
        <f>IF(ISERR($B17*'Dist M'!I17/'Dist M'!$B17),0,$B17*'Dist M'!I17/'Dist M'!$B17)</f>
        <v>0</v>
      </c>
      <c r="J17" s="3">
        <f>IF(ISERR($B17*'Dist M'!J17/'Dist M'!$B17),0,$B17*'Dist M'!J17/'Dist M'!$B17)</f>
        <v>0</v>
      </c>
      <c r="K17" s="3">
        <f>IF(ISERR($B17*'Dist M'!K17/'Dist M'!$B17),0,$B17*'Dist M'!K17/'Dist M'!$B17)</f>
        <v>0</v>
      </c>
      <c r="L17" s="3">
        <f>IF(ISERR($B17*'Dist M'!L17/'Dist M'!$B17),0,$B17*'Dist M'!L17/'Dist M'!$B17)</f>
        <v>0</v>
      </c>
      <c r="M17" s="3">
        <f>IF(ISERR($B17*'Dist M'!M17/'Dist M'!$B17),0,$B17*'Dist M'!M17/'Dist M'!$B17)</f>
        <v>0</v>
      </c>
      <c r="N17" s="3">
        <f>IF(ISERR($B17*'Dist M'!N17/'Dist M'!$B17),0,$B17*'Dist M'!N17/'Dist M'!$B17)</f>
        <v>0</v>
      </c>
    </row>
    <row r="18" spans="1:14" x14ac:dyDescent="0.25">
      <c r="A18" s="96" t="s">
        <v>106</v>
      </c>
      <c r="B18" s="102">
        <v>1500</v>
      </c>
      <c r="C18" s="3">
        <f>IF(ISERR($B18*'Dist M'!C18/'Dist M'!$B18),0,$B18*'Dist M'!C18/'Dist M'!$B18)</f>
        <v>0</v>
      </c>
      <c r="D18" s="3">
        <f>IF(ISERR($B18*'Dist M'!D18/'Dist M'!$B18),0,$B18*'Dist M'!D18/'Dist M'!$B18)</f>
        <v>0</v>
      </c>
      <c r="E18" s="3">
        <f>IF(ISERR($B18*'Dist M'!E18/'Dist M'!$B18),0,$B18*'Dist M'!E18/'Dist M'!$B18)</f>
        <v>0</v>
      </c>
      <c r="F18" s="3">
        <f>IF(ISERR($B18*'Dist M'!F18/'Dist M'!$B18),0,$B18*'Dist M'!F18/'Dist M'!$B18)</f>
        <v>0</v>
      </c>
      <c r="G18" s="3">
        <f>IF(ISERR($B18*'Dist M'!G18/'Dist M'!$B18),0,$B18*'Dist M'!G18/'Dist M'!$B18)</f>
        <v>0</v>
      </c>
      <c r="H18" s="3">
        <f>IF(ISERR($B18*'Dist M'!H18/'Dist M'!$B18),0,$B18*'Dist M'!H18/'Dist M'!$B18)</f>
        <v>0</v>
      </c>
      <c r="I18" s="3">
        <f>IF(ISERR($B18*'Dist M'!I18/'Dist M'!$B18),0,$B18*'Dist M'!I18/'Dist M'!$B18)</f>
        <v>0</v>
      </c>
      <c r="J18" s="3">
        <f>IF(ISERR($B18*'Dist M'!J18/'Dist M'!$B18),0,$B18*'Dist M'!J18/'Dist M'!$B18)</f>
        <v>0</v>
      </c>
      <c r="K18" s="3">
        <f>IF(ISERR($B18*'Dist M'!K18/'Dist M'!$B18),0,$B18*'Dist M'!K18/'Dist M'!$B18)</f>
        <v>0</v>
      </c>
      <c r="L18" s="3">
        <f>IF(ISERR($B18*'Dist M'!L18/'Dist M'!$B18),0,$B18*'Dist M'!L18/'Dist M'!$B18)</f>
        <v>0</v>
      </c>
      <c r="M18" s="3">
        <f>IF(ISERR($B18*'Dist M'!M18/'Dist M'!$B18),0,$B18*'Dist M'!M18/'Dist M'!$B18)</f>
        <v>750</v>
      </c>
      <c r="N18" s="3">
        <f>IF(ISERR($B18*'Dist M'!N18/'Dist M'!$B18),0,$B18*'Dist M'!N18/'Dist M'!$B18)</f>
        <v>750</v>
      </c>
    </row>
    <row r="19" spans="1:14" x14ac:dyDescent="0.25">
      <c r="A19" s="96" t="s">
        <v>97</v>
      </c>
      <c r="B19" s="80"/>
      <c r="C19" s="3">
        <f>IF(ISERR($B19*'Dist M'!C19/'Dist M'!$B19),0,$B19*'Dist M'!C19/'Dist M'!$B19)</f>
        <v>0</v>
      </c>
      <c r="D19" s="3">
        <f>IF(ISERR($B19*'Dist M'!D19/'Dist M'!$B19),0,$B19*'Dist M'!D19/'Dist M'!$B19)</f>
        <v>0</v>
      </c>
      <c r="E19" s="3">
        <f>IF(ISERR($B19*'Dist M'!E19/'Dist M'!$B19),0,$B19*'Dist M'!E19/'Dist M'!$B19)</f>
        <v>0</v>
      </c>
      <c r="F19" s="3">
        <f>IF(ISERR($B19*'Dist M'!F19/'Dist M'!$B19),0,$B19*'Dist M'!F19/'Dist M'!$B19)</f>
        <v>0</v>
      </c>
      <c r="G19" s="3">
        <f>IF(ISERR($B19*'Dist M'!G19/'Dist M'!$B19),0,$B19*'Dist M'!G19/'Dist M'!$B19)</f>
        <v>0</v>
      </c>
      <c r="H19" s="3">
        <f>IF(ISERR($B19*'Dist M'!H19/'Dist M'!$B19),0,$B19*'Dist M'!H19/'Dist M'!$B19)</f>
        <v>0</v>
      </c>
      <c r="I19" s="3">
        <f>IF(ISERR($B19*'Dist M'!I19/'Dist M'!$B19),0,$B19*'Dist M'!I19/'Dist M'!$B19)</f>
        <v>0</v>
      </c>
      <c r="J19" s="3">
        <f>IF(ISERR($B19*'Dist M'!J19/'Dist M'!$B19),0,$B19*'Dist M'!J19/'Dist M'!$B19)</f>
        <v>0</v>
      </c>
      <c r="K19" s="3">
        <f>IF(ISERR($B19*'Dist M'!K19/'Dist M'!$B19),0,$B19*'Dist M'!K19/'Dist M'!$B19)</f>
        <v>0</v>
      </c>
      <c r="L19" s="3">
        <f>IF(ISERR($B19*'Dist M'!L19/'Dist M'!$B19),0,$B19*'Dist M'!L19/'Dist M'!$B19)</f>
        <v>0</v>
      </c>
      <c r="M19" s="3">
        <f>IF(ISERR($B19*'Dist M'!M19/'Dist M'!$B19),0,$B19*'Dist M'!M19/'Dist M'!$B19)</f>
        <v>0</v>
      </c>
      <c r="N19" s="3">
        <f>IF(ISERR($B19*'Dist M'!N19/'Dist M'!$B19),0,$B19*'Dist M'!N19/'Dist M'!$B19)</f>
        <v>0</v>
      </c>
    </row>
    <row r="20" spans="1:14" x14ac:dyDescent="0.25">
      <c r="A20" s="96" t="s">
        <v>116</v>
      </c>
      <c r="B20" s="80"/>
      <c r="C20" s="3">
        <f>IF(ISERR($B20*'Dist M'!C20/'Dist M'!$B20),0,$B20*'Dist M'!C20/'Dist M'!$B20)</f>
        <v>0</v>
      </c>
      <c r="D20" s="3">
        <f>IF(ISERR($B20*'Dist M'!D20/'Dist M'!$B20),0,$B20*'Dist M'!D20/'Dist M'!$B20)</f>
        <v>0</v>
      </c>
      <c r="E20" s="3">
        <f>IF(ISERR($B20*'Dist M'!E20/'Dist M'!$B20),0,$B20*'Dist M'!E20/'Dist M'!$B20)</f>
        <v>0</v>
      </c>
      <c r="F20" s="3">
        <f>IF(ISERR($B20*'Dist M'!F20/'Dist M'!$B20),0,$B20*'Dist M'!F20/'Dist M'!$B20)</f>
        <v>0</v>
      </c>
      <c r="G20" s="3">
        <f>IF(ISERR($B20*'Dist M'!G20/'Dist M'!$B20),0,$B20*'Dist M'!G20/'Dist M'!$B20)</f>
        <v>0</v>
      </c>
      <c r="H20" s="3">
        <f>IF(ISERR($B20*'Dist M'!H20/'Dist M'!$B20),0,$B20*'Dist M'!H20/'Dist M'!$B20)</f>
        <v>0</v>
      </c>
      <c r="I20" s="3">
        <f>IF(ISERR($B20*'Dist M'!I20/'Dist M'!$B20),0,$B20*'Dist M'!I20/'Dist M'!$B20)</f>
        <v>0</v>
      </c>
      <c r="J20" s="3">
        <f>IF(ISERR($B20*'Dist M'!J20/'Dist M'!$B20),0,$B20*'Dist M'!J20/'Dist M'!$B20)</f>
        <v>0</v>
      </c>
      <c r="K20" s="3">
        <f>IF(ISERR($B20*'Dist M'!K20/'Dist M'!$B20),0,$B20*'Dist M'!K20/'Dist M'!$B20)</f>
        <v>0</v>
      </c>
      <c r="L20" s="3">
        <f>IF(ISERR($B20*'Dist M'!L20/'Dist M'!$B20),0,$B20*'Dist M'!L20/'Dist M'!$B20)</f>
        <v>0</v>
      </c>
      <c r="M20" s="3">
        <f>IF(ISERR($B20*'Dist M'!M20/'Dist M'!$B20),0,$B20*'Dist M'!M20/'Dist M'!$B20)</f>
        <v>0</v>
      </c>
      <c r="N20" s="3">
        <f>IF(ISERR($B20*'Dist M'!N20/'Dist M'!$B20),0,$B20*'Dist M'!N20/'Dist M'!$B20)</f>
        <v>0</v>
      </c>
    </row>
    <row r="21" spans="1:14" x14ac:dyDescent="0.25">
      <c r="A21" s="2" t="s">
        <v>99</v>
      </c>
      <c r="B21" s="80">
        <v>500</v>
      </c>
      <c r="C21" s="3">
        <f>IF(ISERR($B21*'Dist M'!C21/'Dist M'!$B21),0,$B21*'Dist M'!C21/'Dist M'!$B21)</f>
        <v>0</v>
      </c>
      <c r="D21" s="3">
        <f>IF(ISERR($B21*'Dist M'!D21/'Dist M'!$B21),0,$B21*'Dist M'!D21/'Dist M'!$B21)</f>
        <v>0</v>
      </c>
      <c r="E21" s="3">
        <f>IF(ISERR($B21*'Dist M'!E21/'Dist M'!$B21),0,$B21*'Dist M'!E21/'Dist M'!$B21)</f>
        <v>0</v>
      </c>
      <c r="F21" s="3">
        <f>IF(ISERR($B21*'Dist M'!F21/'Dist M'!$B21),0,$B21*'Dist M'!F21/'Dist M'!$B21)</f>
        <v>0</v>
      </c>
      <c r="G21" s="3">
        <f>IF(ISERR($B21*'Dist M'!G21/'Dist M'!$B21),0,$B21*'Dist M'!G21/'Dist M'!$B21)</f>
        <v>0</v>
      </c>
      <c r="H21" s="3">
        <f>IF(ISERR($B21*'Dist M'!H21/'Dist M'!$B21),0,$B21*'Dist M'!H21/'Dist M'!$B21)</f>
        <v>0</v>
      </c>
      <c r="I21" s="3">
        <f>IF(ISERR($B21*'Dist M'!I21/'Dist M'!$B21),0,$B21*'Dist M'!I21/'Dist M'!$B21)</f>
        <v>0</v>
      </c>
      <c r="J21" s="3">
        <f>IF(ISERR($B21*'Dist M'!J21/'Dist M'!$B21),0,$B21*'Dist M'!J21/'Dist M'!$B21)</f>
        <v>0</v>
      </c>
      <c r="K21" s="3">
        <f>IF(ISERR($B21*'Dist M'!K21/'Dist M'!$B21),0,$B21*'Dist M'!K21/'Dist M'!$B21)</f>
        <v>0</v>
      </c>
      <c r="L21" s="3">
        <f>IF(ISERR($B21*'Dist M'!L21/'Dist M'!$B21),0,$B21*'Dist M'!L21/'Dist M'!$B21)</f>
        <v>0</v>
      </c>
      <c r="M21" s="3">
        <f>IF(ISERR($B21*'Dist M'!M21/'Dist M'!$B21),0,$B21*'Dist M'!M21/'Dist M'!$B21)</f>
        <v>250</v>
      </c>
      <c r="N21" s="3">
        <f>IF(ISERR($B21*'Dist M'!N21/'Dist M'!$B21),0,$B21*'Dist M'!N21/'Dist M'!$B21)</f>
        <v>250</v>
      </c>
    </row>
    <row r="22" spans="1:14" x14ac:dyDescent="0.25">
      <c r="A22" s="9" t="s">
        <v>76</v>
      </c>
      <c r="B22" s="80"/>
      <c r="C22" s="3">
        <f>IF(ISERR($B22*'Dist M'!C22/'Dist M'!$B22),0,$B22*'Dist M'!C22/'Dist M'!$B22)</f>
        <v>0</v>
      </c>
      <c r="D22" s="3">
        <f>IF(ISERR($B22*'Dist M'!D22/'Dist M'!$B22),0,$B22*'Dist M'!D22/'Dist M'!$B22)</f>
        <v>0</v>
      </c>
      <c r="E22" s="3">
        <f>IF(ISERR($B22*'Dist M'!E22/'Dist M'!$B22),0,$B22*'Dist M'!E22/'Dist M'!$B22)</f>
        <v>0</v>
      </c>
      <c r="F22" s="3">
        <f>IF(ISERR($B22*'Dist M'!F22/'Dist M'!$B22),0,$B22*'Dist M'!F22/'Dist M'!$B22)</f>
        <v>0</v>
      </c>
      <c r="G22" s="3">
        <f>IF(ISERR($B22*'Dist M'!G22/'Dist M'!$B22),0,$B22*'Dist M'!G22/'Dist M'!$B22)</f>
        <v>0</v>
      </c>
      <c r="H22" s="3">
        <f>IF(ISERR($B22*'Dist M'!H22/'Dist M'!$B22),0,$B22*'Dist M'!H22/'Dist M'!$B22)</f>
        <v>0</v>
      </c>
      <c r="I22" s="3">
        <f>IF(ISERR($B22*'Dist M'!I22/'Dist M'!$B22),0,$B22*'Dist M'!I22/'Dist M'!$B22)</f>
        <v>0</v>
      </c>
      <c r="J22" s="3">
        <f>IF(ISERR($B22*'Dist M'!J22/'Dist M'!$B22),0,$B22*'Dist M'!J22/'Dist M'!$B22)</f>
        <v>0</v>
      </c>
      <c r="K22" s="3">
        <f>IF(ISERR($B22*'Dist M'!K22/'Dist M'!$B22),0,$B22*'Dist M'!K22/'Dist M'!$B22)</f>
        <v>0</v>
      </c>
      <c r="L22" s="3">
        <f>IF(ISERR($B22*'Dist M'!L22/'Dist M'!$B22),0,$B22*'Dist M'!L22/'Dist M'!$B22)</f>
        <v>0</v>
      </c>
      <c r="M22" s="3">
        <f>IF(ISERR($B22*'Dist M'!M22/'Dist M'!$B22),0,$B22*'Dist M'!M22/'Dist M'!$B22)</f>
        <v>0</v>
      </c>
      <c r="N22" s="3">
        <f>IF(ISERR($B22*'Dist M'!N22/'Dist M'!$B22),0,$B22*'Dist M'!N22/'Dist M'!$B22)</f>
        <v>0</v>
      </c>
    </row>
    <row r="23" spans="1:14" x14ac:dyDescent="0.25">
      <c r="A23" s="9" t="s">
        <v>77</v>
      </c>
      <c r="B23" s="80"/>
      <c r="C23" s="3">
        <f>IF(ISERR($B23*'Dist M'!C23/'Dist M'!$B23),0,$B23*'Dist M'!C23/'Dist M'!$B23)</f>
        <v>0</v>
      </c>
      <c r="D23" s="3">
        <f>IF(ISERR($B23*'Dist M'!D23/'Dist M'!$B23),0,$B23*'Dist M'!D23/'Dist M'!$B23)</f>
        <v>0</v>
      </c>
      <c r="E23" s="3">
        <f>IF(ISERR($B23*'Dist M'!E23/'Dist M'!$B23),0,$B23*'Dist M'!E23/'Dist M'!$B23)</f>
        <v>0</v>
      </c>
      <c r="F23" s="3">
        <f>IF(ISERR($B23*'Dist M'!F23/'Dist M'!$B23),0,$B23*'Dist M'!F23/'Dist M'!$B23)</f>
        <v>0</v>
      </c>
      <c r="G23" s="3">
        <f>IF(ISERR($B23*'Dist M'!G23/'Dist M'!$B23),0,$B23*'Dist M'!G23/'Dist M'!$B23)</f>
        <v>0</v>
      </c>
      <c r="H23" s="3">
        <f>IF(ISERR($B23*'Dist M'!H23/'Dist M'!$B23),0,$B23*'Dist M'!H23/'Dist M'!$B23)</f>
        <v>0</v>
      </c>
      <c r="I23" s="3">
        <f>IF(ISERR($B23*'Dist M'!I23/'Dist M'!$B23),0,$B23*'Dist M'!I23/'Dist M'!$B23)</f>
        <v>0</v>
      </c>
      <c r="J23" s="3">
        <f>IF(ISERR($B23*'Dist M'!J23/'Dist M'!$B23),0,$B23*'Dist M'!J23/'Dist M'!$B23)</f>
        <v>0</v>
      </c>
      <c r="K23" s="3">
        <f>IF(ISERR($B23*'Dist M'!K23/'Dist M'!$B23),0,$B23*'Dist M'!K23/'Dist M'!$B23)</f>
        <v>0</v>
      </c>
      <c r="L23" s="3">
        <f>IF(ISERR($B23*'Dist M'!L23/'Dist M'!$B23),0,$B23*'Dist M'!L23/'Dist M'!$B23)</f>
        <v>0</v>
      </c>
      <c r="M23" s="3">
        <f>IF(ISERR($B23*'Dist M'!M23/'Dist M'!$B23),0,$B23*'Dist M'!M23/'Dist M'!$B23)</f>
        <v>0</v>
      </c>
      <c r="N23" s="3">
        <f>IF(ISERR($B23*'Dist M'!N23/'Dist M'!$B23),0,$B23*'Dist M'!N23/'Dist M'!$B23)</f>
        <v>0</v>
      </c>
    </row>
    <row r="24" spans="1:14" x14ac:dyDescent="0.25">
      <c r="A24" s="9" t="s">
        <v>78</v>
      </c>
      <c r="B24" s="80"/>
      <c r="C24" s="3">
        <f>IF(ISERR($B24*'Dist M'!C24/'Dist M'!$B24),0,$B24*'Dist M'!C24/'Dist M'!$B24)</f>
        <v>0</v>
      </c>
      <c r="D24" s="3">
        <f>IF(ISERR($B24*'Dist M'!D24/'Dist M'!$B24),0,$B24*'Dist M'!D24/'Dist M'!$B24)</f>
        <v>0</v>
      </c>
      <c r="E24" s="3">
        <f>IF(ISERR($B24*'Dist M'!E24/'Dist M'!$B24),0,$B24*'Dist M'!E24/'Dist M'!$B24)</f>
        <v>0</v>
      </c>
      <c r="F24" s="3">
        <f>IF(ISERR($B24*'Dist M'!F24/'Dist M'!$B24),0,$B24*'Dist M'!F24/'Dist M'!$B24)</f>
        <v>0</v>
      </c>
      <c r="G24" s="3">
        <f>IF(ISERR($B24*'Dist M'!G24/'Dist M'!$B24),0,$B24*'Dist M'!G24/'Dist M'!$B24)</f>
        <v>0</v>
      </c>
      <c r="H24" s="3">
        <f>IF(ISERR($B24*'Dist M'!H24/'Dist M'!$B24),0,$B24*'Dist M'!H24/'Dist M'!$B24)</f>
        <v>0</v>
      </c>
      <c r="I24" s="3">
        <f>IF(ISERR($B24*'Dist M'!I24/'Dist M'!$B24),0,$B24*'Dist M'!I24/'Dist M'!$B24)</f>
        <v>0</v>
      </c>
      <c r="J24" s="3">
        <f>IF(ISERR($B24*'Dist M'!J24/'Dist M'!$B24),0,$B24*'Dist M'!J24/'Dist M'!$B24)</f>
        <v>0</v>
      </c>
      <c r="K24" s="3">
        <f>IF(ISERR($B24*'Dist M'!K24/'Dist M'!$B24),0,$B24*'Dist M'!K24/'Dist M'!$B24)</f>
        <v>0</v>
      </c>
      <c r="L24" s="3">
        <f>IF(ISERR($B24*'Dist M'!L24/'Dist M'!$B24),0,$B24*'Dist M'!L24/'Dist M'!$B24)</f>
        <v>0</v>
      </c>
      <c r="M24" s="3">
        <f>IF(ISERR($B24*'Dist M'!M24/'Dist M'!$B24),0,$B24*'Dist M'!M24/'Dist M'!$B24)</f>
        <v>0</v>
      </c>
      <c r="N24" s="3">
        <f>IF(ISERR($B24*'Dist M'!N24/'Dist M'!$B24),0,$B24*'Dist M'!N24/'Dist M'!$B24)</f>
        <v>0</v>
      </c>
    </row>
    <row r="25" spans="1:14" x14ac:dyDescent="0.25">
      <c r="A25" s="9" t="s">
        <v>79</v>
      </c>
      <c r="B25" s="80"/>
      <c r="C25" s="3">
        <f>IF(ISERR($B25*'Dist M'!C25/'Dist M'!$B25),0,$B25*'Dist M'!C25/'Dist M'!$B25)</f>
        <v>0</v>
      </c>
      <c r="D25" s="3">
        <f>IF(ISERR($B25*'Dist M'!D25/'Dist M'!$B25),0,$B25*'Dist M'!D25/'Dist M'!$B25)</f>
        <v>0</v>
      </c>
      <c r="E25" s="3">
        <f>IF(ISERR($B25*'Dist M'!E25/'Dist M'!$B25),0,$B25*'Dist M'!E25/'Dist M'!$B25)</f>
        <v>0</v>
      </c>
      <c r="F25" s="3">
        <f>IF(ISERR($B25*'Dist M'!F25/'Dist M'!$B25),0,$B25*'Dist M'!F25/'Dist M'!$B25)</f>
        <v>0</v>
      </c>
      <c r="G25" s="3">
        <f>IF(ISERR($B25*'Dist M'!G25/'Dist M'!$B25),0,$B25*'Dist M'!G25/'Dist M'!$B25)</f>
        <v>0</v>
      </c>
      <c r="H25" s="3">
        <f>IF(ISERR($B25*'Dist M'!H25/'Dist M'!$B25),0,$B25*'Dist M'!H25/'Dist M'!$B25)</f>
        <v>0</v>
      </c>
      <c r="I25" s="3">
        <f>IF(ISERR($B25*'Dist M'!I25/'Dist M'!$B25),0,$B25*'Dist M'!I25/'Dist M'!$B25)</f>
        <v>0</v>
      </c>
      <c r="J25" s="3">
        <f>IF(ISERR($B25*'Dist M'!J25/'Dist M'!$B25),0,$B25*'Dist M'!J25/'Dist M'!$B25)</f>
        <v>0</v>
      </c>
      <c r="K25" s="3">
        <f>IF(ISERR($B25*'Dist M'!K25/'Dist M'!$B25),0,$B25*'Dist M'!K25/'Dist M'!$B25)</f>
        <v>0</v>
      </c>
      <c r="L25" s="3">
        <f>IF(ISERR($B25*'Dist M'!L25/'Dist M'!$B25),0,$B25*'Dist M'!L25/'Dist M'!$B25)</f>
        <v>0</v>
      </c>
      <c r="M25" s="3">
        <f>IF(ISERR($B25*'Dist M'!M25/'Dist M'!$B25),0,$B25*'Dist M'!M25/'Dist M'!$B25)</f>
        <v>0</v>
      </c>
      <c r="N25" s="3">
        <f>IF(ISERR($B25*'Dist M'!N25/'Dist M'!$B25),0,$B25*'Dist M'!N25/'Dist M'!$B25)</f>
        <v>0</v>
      </c>
    </row>
    <row r="26" spans="1:14" x14ac:dyDescent="0.25">
      <c r="A26" s="9" t="s">
        <v>80</v>
      </c>
      <c r="B26" s="80"/>
      <c r="C26" s="3">
        <f>IF(ISERR($B26*'Dist M'!C26/'Dist M'!$B26),0,$B26*'Dist M'!C26/'Dist M'!$B26)</f>
        <v>0</v>
      </c>
      <c r="D26" s="3">
        <f>IF(ISERR($B26*'Dist M'!D26/'Dist M'!$B26),0,$B26*'Dist M'!D26/'Dist M'!$B26)</f>
        <v>0</v>
      </c>
      <c r="E26" s="3">
        <f>IF(ISERR($B26*'Dist M'!E26/'Dist M'!$B26),0,$B26*'Dist M'!E26/'Dist M'!$B26)</f>
        <v>0</v>
      </c>
      <c r="F26" s="3">
        <f>IF(ISERR($B26*'Dist M'!F26/'Dist M'!$B26),0,$B26*'Dist M'!F26/'Dist M'!$B26)</f>
        <v>0</v>
      </c>
      <c r="G26" s="3">
        <f>IF(ISERR($B26*'Dist M'!G26/'Dist M'!$B26),0,$B26*'Dist M'!G26/'Dist M'!$B26)</f>
        <v>0</v>
      </c>
      <c r="H26" s="3">
        <f>IF(ISERR($B26*'Dist M'!H26/'Dist M'!$B26),0,$B26*'Dist M'!H26/'Dist M'!$B26)</f>
        <v>0</v>
      </c>
      <c r="I26" s="3">
        <f>IF(ISERR($B26*'Dist M'!I26/'Dist M'!$B26),0,$B26*'Dist M'!I26/'Dist M'!$B26)</f>
        <v>0</v>
      </c>
      <c r="J26" s="3">
        <f>IF(ISERR($B26*'Dist M'!J26/'Dist M'!$B26),0,$B26*'Dist M'!J26/'Dist M'!$B26)</f>
        <v>0</v>
      </c>
      <c r="K26" s="3">
        <f>IF(ISERR($B26*'Dist M'!K26/'Dist M'!$B26),0,$B26*'Dist M'!K26/'Dist M'!$B26)</f>
        <v>0</v>
      </c>
      <c r="L26" s="3">
        <f>IF(ISERR($B26*'Dist M'!L26/'Dist M'!$B26),0,$B26*'Dist M'!L26/'Dist M'!$B26)</f>
        <v>0</v>
      </c>
      <c r="M26" s="3">
        <f>IF(ISERR($B26*'Dist M'!M26/'Dist M'!$B26),0,$B26*'Dist M'!M26/'Dist M'!$B26)</f>
        <v>0</v>
      </c>
      <c r="N26" s="3">
        <f>IF(ISERR($B26*'Dist M'!N26/'Dist M'!$B26),0,$B26*'Dist M'!N26/'Dist M'!$B26)</f>
        <v>0</v>
      </c>
    </row>
    <row r="27" spans="1:14" x14ac:dyDescent="0.25">
      <c r="A27" s="9" t="s">
        <v>81</v>
      </c>
      <c r="B27" s="80"/>
      <c r="C27" s="3">
        <f>IF(ISERR($B27*'Dist M'!C27/'Dist M'!$B27),0,$B27*'Dist M'!C27/'Dist M'!$B27)</f>
        <v>0</v>
      </c>
      <c r="D27" s="3">
        <f>IF(ISERR($B27*'Dist M'!D27/'Dist M'!$B27),0,$B27*'Dist M'!D27/'Dist M'!$B27)</f>
        <v>0</v>
      </c>
      <c r="E27" s="3">
        <f>IF(ISERR($B27*'Dist M'!E27/'Dist M'!$B27),0,$B27*'Dist M'!E27/'Dist M'!$B27)</f>
        <v>0</v>
      </c>
      <c r="F27" s="3">
        <f>IF(ISERR($B27*'Dist M'!F27/'Dist M'!$B27),0,$B27*'Dist M'!F27/'Dist M'!$B27)</f>
        <v>0</v>
      </c>
      <c r="G27" s="3">
        <f>IF(ISERR($B27*'Dist M'!G27/'Dist M'!$B27),0,$B27*'Dist M'!G27/'Dist M'!$B27)</f>
        <v>0</v>
      </c>
      <c r="H27" s="3">
        <f>IF(ISERR($B27*'Dist M'!H27/'Dist M'!$B27),0,$B27*'Dist M'!H27/'Dist M'!$B27)</f>
        <v>0</v>
      </c>
      <c r="I27" s="3">
        <f>IF(ISERR($B27*'Dist M'!I27/'Dist M'!$B27),0,$B27*'Dist M'!I27/'Dist M'!$B27)</f>
        <v>0</v>
      </c>
      <c r="J27" s="3">
        <f>IF(ISERR($B27*'Dist M'!J27/'Dist M'!$B27),0,$B27*'Dist M'!J27/'Dist M'!$B27)</f>
        <v>0</v>
      </c>
      <c r="K27" s="3">
        <f>IF(ISERR($B27*'Dist M'!K27/'Dist M'!$B27),0,$B27*'Dist M'!K27/'Dist M'!$B27)</f>
        <v>0</v>
      </c>
      <c r="L27" s="3">
        <f>IF(ISERR($B27*'Dist M'!L27/'Dist M'!$B27),0,$B27*'Dist M'!L27/'Dist M'!$B27)</f>
        <v>0</v>
      </c>
      <c r="M27" s="3">
        <f>IF(ISERR($B27*'Dist M'!M27/'Dist M'!$B27),0,$B27*'Dist M'!M27/'Dist M'!$B27)</f>
        <v>0</v>
      </c>
      <c r="N27" s="3">
        <f>IF(ISERR($B27*'Dist M'!N27/'Dist M'!$B27),0,$B27*'Dist M'!N27/'Dist M'!$B27)</f>
        <v>0</v>
      </c>
    </row>
    <row r="28" spans="1:14" x14ac:dyDescent="0.25">
      <c r="A28" s="9" t="s">
        <v>105</v>
      </c>
      <c r="B28" s="80"/>
      <c r="C28" s="3">
        <f>IF(ISERR($B28*'Dist M'!C28/'Dist M'!$B28),0,$B28*'Dist M'!C28/'Dist M'!$B28)</f>
        <v>0</v>
      </c>
      <c r="D28" s="3">
        <f>IF(ISERR($B28*'Dist M'!D28/'Dist M'!$B28),0,$B28*'Dist M'!D28/'Dist M'!$B28)</f>
        <v>0</v>
      </c>
      <c r="E28" s="3">
        <f>IF(ISERR($B28*'Dist M'!E28/'Dist M'!$B28),0,$B28*'Dist M'!E28/'Dist M'!$B28)</f>
        <v>0</v>
      </c>
      <c r="F28" s="3">
        <f>IF(ISERR($B28*'Dist M'!F28/'Dist M'!$B28),0,$B28*'Dist M'!F28/'Dist M'!$B28)</f>
        <v>0</v>
      </c>
      <c r="G28" s="3">
        <f>IF(ISERR($B28*'Dist M'!G28/'Dist M'!$B28),0,$B28*'Dist M'!G28/'Dist M'!$B28)</f>
        <v>0</v>
      </c>
      <c r="H28" s="3">
        <f>IF(ISERR($B28*'Dist M'!H28/'Dist M'!$B28),0,$B28*'Dist M'!H28/'Dist M'!$B28)</f>
        <v>0</v>
      </c>
      <c r="I28" s="3">
        <f>IF(ISERR($B28*'Dist M'!I28/'Dist M'!$B28),0,$B28*'Dist M'!I28/'Dist M'!$B28)</f>
        <v>0</v>
      </c>
      <c r="J28" s="3">
        <f>IF(ISERR($B28*'Dist M'!J28/'Dist M'!$B28),0,$B28*'Dist M'!J28/'Dist M'!$B28)</f>
        <v>0</v>
      </c>
      <c r="K28" s="3">
        <f>IF(ISERR($B28*'Dist M'!K28/'Dist M'!$B28),0,$B28*'Dist M'!K28/'Dist M'!$B28)</f>
        <v>0</v>
      </c>
      <c r="L28" s="3">
        <f>IF(ISERR($B28*'Dist M'!L28/'Dist M'!$B28),0,$B28*'Dist M'!L28/'Dist M'!$B28)</f>
        <v>0</v>
      </c>
      <c r="M28" s="3">
        <f>IF(ISERR($B28*'Dist M'!M28/'Dist M'!$B28),0,$B28*'Dist M'!M28/'Dist M'!$B28)</f>
        <v>0</v>
      </c>
      <c r="N28" s="3">
        <f>IF(ISERR($B28*'Dist M'!N28/'Dist M'!$B28),0,$B28*'Dist M'!N28/'Dist M'!$B28)</f>
        <v>0</v>
      </c>
    </row>
    <row r="29" spans="1:14" x14ac:dyDescent="0.25">
      <c r="A29" s="15" t="s">
        <v>33</v>
      </c>
      <c r="B29" s="5">
        <f>SUM(C29:N29)</f>
        <v>8300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4150</v>
      </c>
      <c r="N29" s="5">
        <f t="shared" si="0"/>
        <v>4150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M'!C31/'Dist M'!$B31),0,$B31*'Dist M'!C31/'Dist M'!$B31)</f>
        <v>0</v>
      </c>
      <c r="D31" s="4">
        <f>IF(ISERR($B31*'Dist M'!D31/'Dist M'!$B31),0,$B31*'Dist M'!D31/'Dist M'!$B31)</f>
        <v>0</v>
      </c>
      <c r="E31" s="4">
        <f>IF(ISERR($B31*'Dist M'!E31/'Dist M'!$B31),0,$B31*'Dist M'!E31/'Dist M'!$B31)</f>
        <v>0</v>
      </c>
      <c r="F31" s="4">
        <f>IF(ISERR($B31*'Dist M'!F31/'Dist M'!$B31),0,$B31*'Dist M'!F31/'Dist M'!$B31)</f>
        <v>0</v>
      </c>
      <c r="G31" s="4">
        <f>IF(ISERR($B31*'Dist M'!G31/'Dist M'!$B31),0,$B31*'Dist M'!G31/'Dist M'!$B31)</f>
        <v>0</v>
      </c>
      <c r="H31" s="4">
        <f>IF(ISERR($B31*'Dist M'!H31/'Dist M'!$B31),0,$B31*'Dist M'!H31/'Dist M'!$B31)</f>
        <v>0</v>
      </c>
      <c r="I31" s="4">
        <f>IF(ISERR($B31*'Dist M'!I31/'Dist M'!$B31),0,$B31*'Dist M'!I31/'Dist M'!$B31)</f>
        <v>0</v>
      </c>
      <c r="J31" s="4">
        <f>IF(ISERR($B31*'Dist M'!J31/'Dist M'!$B31),0,$B31*'Dist M'!J31/'Dist M'!$B31)</f>
        <v>0</v>
      </c>
      <c r="K31" s="4">
        <f>IF(ISERR($B31*'Dist M'!K31/'Dist M'!$B31),0,$B31*'Dist M'!K31/'Dist M'!$B31)</f>
        <v>0</v>
      </c>
      <c r="L31" s="4">
        <f>IF(ISERR($B31*'Dist M'!L31/'Dist M'!$B31),0,$B31*'Dist M'!L31/'Dist M'!$B31)</f>
        <v>0</v>
      </c>
      <c r="M31" s="4">
        <f>IF(ISERR($B31*'Dist M'!M31/'Dist M'!$B31),0,$B31*'Dist M'!M31/'Dist M'!$B31)</f>
        <v>0</v>
      </c>
      <c r="N31" s="4">
        <f>IF(ISERR($B31*'Dist M'!N31/'Dist M'!$B31),0,$B31*'Dist M'!N31/'Dist M'!$B31)</f>
        <v>0</v>
      </c>
    </row>
    <row r="32" spans="1:14" x14ac:dyDescent="0.25">
      <c r="A32" s="20" t="s">
        <v>30</v>
      </c>
      <c r="B32" s="18">
        <v>0</v>
      </c>
      <c r="C32" s="88">
        <f>IF(ISERR($B32*'Dist M'!C32/'Dist M'!$B32),0,$B32*'Dist M'!C32/'Dist M'!$B32)</f>
        <v>0</v>
      </c>
      <c r="D32" s="88">
        <f>IF(ISERR($B32*'Dist M'!D32/'Dist M'!$B32),0,$B32*'Dist M'!D32/'Dist M'!$B32)</f>
        <v>0</v>
      </c>
      <c r="E32" s="88">
        <f>IF(ISERR($B32*'Dist M'!E32/'Dist M'!$B32),0,$B32*'Dist M'!E32/'Dist M'!$B32)</f>
        <v>0</v>
      </c>
      <c r="F32" s="88">
        <f>IF(ISERR($B32*'Dist M'!F32/'Dist M'!$B32),0,$B32*'Dist M'!F32/'Dist M'!$B32)</f>
        <v>0</v>
      </c>
      <c r="G32" s="88">
        <f>IF(ISERR($B32*'Dist M'!G32/'Dist M'!$B32),0,$B32*'Dist M'!G32/'Dist M'!$B32)</f>
        <v>0</v>
      </c>
      <c r="H32" s="88">
        <f>IF(ISERR($B32*'Dist M'!H32/'Dist M'!$B32),0,$B32*'Dist M'!H32/'Dist M'!$B32)</f>
        <v>0</v>
      </c>
      <c r="I32" s="88">
        <f>IF(ISERR($B32*'Dist M'!I32/'Dist M'!$B32),0,$B32*'Dist M'!I32/'Dist M'!$B32)</f>
        <v>0</v>
      </c>
      <c r="J32" s="88">
        <f>IF(ISERR($B32*'Dist M'!J32/'Dist M'!$B32),0,$B32*'Dist M'!J32/'Dist M'!$B32)</f>
        <v>0</v>
      </c>
      <c r="K32" s="88">
        <f>IF(ISERR($B32*'Dist M'!K32/'Dist M'!$B32),0,$B32*'Dist M'!K32/'Dist M'!$B32)</f>
        <v>0</v>
      </c>
      <c r="L32" s="88">
        <f>IF(ISERR($B32*'Dist M'!L32/'Dist M'!$B32),0,$B32*'Dist M'!L32/'Dist M'!$B32)</f>
        <v>0</v>
      </c>
      <c r="M32" s="88">
        <f>IF(ISERR($B32*'Dist M'!M32/'Dist M'!$B32),0,$B32*'Dist M'!M32/'Dist M'!$B32)</f>
        <v>0</v>
      </c>
      <c r="N32" s="88">
        <f>IF(ISERR($B32*'Dist M'!N32/'Dist M'!$B32),0,$B32*'Dist M'!N32/'Dist M'!$B32)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67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6" t="s">
        <v>25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74</v>
      </c>
      <c r="L37" s="27" t="s">
        <v>21</v>
      </c>
      <c r="M37" s="27" t="s">
        <v>22</v>
      </c>
      <c r="N37" s="27" t="s">
        <v>75</v>
      </c>
    </row>
    <row r="38" spans="1:14" x14ac:dyDescent="0.25">
      <c r="A38" s="9" t="s">
        <v>82</v>
      </c>
      <c r="B38" s="82">
        <v>0</v>
      </c>
      <c r="C38" s="3">
        <f>IF(ISERR($B38*'Dist M'!C38/'Dist M'!$B38),0,$B38*'Dist M'!C38/'Dist M'!$B38)</f>
        <v>0</v>
      </c>
      <c r="D38" s="3">
        <f>IF(ISERR($B38*'Dist M'!D38/'Dist M'!$B38),0,$B38*'Dist M'!D38/'Dist M'!$B38)</f>
        <v>0</v>
      </c>
      <c r="E38" s="3">
        <f>IF(ISERR($B38*'Dist M'!E38/'Dist M'!$B38),0,$B38*'Dist M'!E38/'Dist M'!$B38)</f>
        <v>0</v>
      </c>
      <c r="F38" s="3">
        <f>IF(ISERR($B38*'Dist M'!F38/'Dist M'!$B38),0,$B38*'Dist M'!F38/'Dist M'!$B38)</f>
        <v>0</v>
      </c>
      <c r="G38" s="3">
        <f>IF(ISERR($B38*'Dist M'!G38/'Dist M'!$B38),0,$B38*'Dist M'!G38/'Dist M'!$B38)</f>
        <v>0</v>
      </c>
      <c r="H38" s="3">
        <f>IF(ISERR($B38*'Dist M'!H38/'Dist M'!$B38),0,$B38*'Dist M'!H38/'Dist M'!$B38)</f>
        <v>0</v>
      </c>
      <c r="I38" s="3">
        <f>IF(ISERR($B38*'Dist M'!I38/'Dist M'!$B38),0,$B38*'Dist M'!I38/'Dist M'!$B38)</f>
        <v>0</v>
      </c>
      <c r="J38" s="3">
        <f>IF(ISERR($B38*'Dist M'!J38/'Dist M'!$B38),0,$B38*'Dist M'!J38/'Dist M'!$B38)</f>
        <v>0</v>
      </c>
      <c r="K38" s="3">
        <f>IF(ISERR($B38*'Dist M'!K38/'Dist M'!$B38),0,$B38*'Dist M'!K38/'Dist M'!$B38)</f>
        <v>0</v>
      </c>
      <c r="L38" s="3">
        <f>IF(ISERR($B38*'Dist M'!L38/'Dist M'!$B38),0,$B38*'Dist M'!L38/'Dist M'!$B38)</f>
        <v>0</v>
      </c>
      <c r="M38" s="3">
        <f>IF(ISERR($B38*'Dist M'!M38/'Dist M'!$B38),0,$B38*'Dist M'!M38/'Dist M'!$B38)</f>
        <v>0</v>
      </c>
      <c r="N38" s="3">
        <f>IF(ISERR($B38*'Dist M'!N38/'Dist M'!$B38),0,$B38*'Dist M'!N38/'Dist M'!$B38)</f>
        <v>0</v>
      </c>
    </row>
    <row r="39" spans="1:14" x14ac:dyDescent="0.25">
      <c r="A39" s="9" t="s">
        <v>83</v>
      </c>
      <c r="B39" s="82">
        <v>200</v>
      </c>
      <c r="C39" s="3">
        <f>IF(ISERR($B39*'Dist M'!C39/'Dist M'!$B39),0,$B39*'Dist M'!C39/'Dist M'!$B39)</f>
        <v>0</v>
      </c>
      <c r="D39" s="3">
        <f>IF(ISERR($B39*'Dist M'!D39/'Dist M'!$B39),0,$B39*'Dist M'!D39/'Dist M'!$B39)</f>
        <v>0</v>
      </c>
      <c r="E39" s="3">
        <f>IF(ISERR($B39*'Dist M'!E39/'Dist M'!$B39),0,$B39*'Dist M'!E39/'Dist M'!$B39)</f>
        <v>0</v>
      </c>
      <c r="F39" s="3">
        <f>IF(ISERR($B39*'Dist M'!F39/'Dist M'!$B39),0,$B39*'Dist M'!F39/'Dist M'!$B39)</f>
        <v>0</v>
      </c>
      <c r="G39" s="3">
        <f>IF(ISERR($B39*'Dist M'!G39/'Dist M'!$B39),0,$B39*'Dist M'!G39/'Dist M'!$B39)</f>
        <v>0</v>
      </c>
      <c r="H39" s="3">
        <f>IF(ISERR($B39*'Dist M'!H39/'Dist M'!$B39),0,$B39*'Dist M'!H39/'Dist M'!$B39)</f>
        <v>0</v>
      </c>
      <c r="I39" s="3">
        <f>IF(ISERR($B39*'Dist M'!I39/'Dist M'!$B39),0,$B39*'Dist M'!I39/'Dist M'!$B39)</f>
        <v>0</v>
      </c>
      <c r="J39" s="3">
        <f>IF(ISERR($B39*'Dist M'!J39/'Dist M'!$B39),0,$B39*'Dist M'!J39/'Dist M'!$B39)</f>
        <v>0</v>
      </c>
      <c r="K39" s="3">
        <f>IF(ISERR($B39*'Dist M'!K39/'Dist M'!$B39),0,$B39*'Dist M'!K39/'Dist M'!$B39)</f>
        <v>0</v>
      </c>
      <c r="L39" s="3">
        <f>IF(ISERR($B39*'Dist M'!L39/'Dist M'!$B39),0,$B39*'Dist M'!L39/'Dist M'!$B39)</f>
        <v>0</v>
      </c>
      <c r="M39" s="3">
        <f>IF(ISERR($B39*'Dist M'!M39/'Dist M'!$B39),0,$B39*'Dist M'!M39/'Dist M'!$B39)</f>
        <v>200</v>
      </c>
      <c r="N39" s="3">
        <f>IF(ISERR($B39*'Dist M'!N39/'Dist M'!$B39),0,$B39*'Dist M'!N39/'Dist M'!$B39)</f>
        <v>0</v>
      </c>
    </row>
    <row r="40" spans="1:14" x14ac:dyDescent="0.25">
      <c r="A40" s="9" t="s">
        <v>84</v>
      </c>
      <c r="B40" s="82">
        <v>0</v>
      </c>
      <c r="C40" s="3">
        <f>IF(ISERR($B40*'Dist M'!C40/'Dist M'!$B40),0,$B40*'Dist M'!C40/'Dist M'!$B40)</f>
        <v>0</v>
      </c>
      <c r="D40" s="3">
        <f>IF(ISERR($B40*'Dist M'!D40/'Dist M'!$B40),0,$B40*'Dist M'!D40/'Dist M'!$B40)</f>
        <v>0</v>
      </c>
      <c r="E40" s="3">
        <f>IF(ISERR($B40*'Dist M'!E40/'Dist M'!$B40),0,$B40*'Dist M'!E40/'Dist M'!$B40)</f>
        <v>0</v>
      </c>
      <c r="F40" s="3">
        <f>IF(ISERR($B40*'Dist M'!F40/'Dist M'!$B40),0,$B40*'Dist M'!F40/'Dist M'!$B40)</f>
        <v>0</v>
      </c>
      <c r="G40" s="3">
        <f>IF(ISERR($B40*'Dist M'!G40/'Dist M'!$B40),0,$B40*'Dist M'!G40/'Dist M'!$B40)</f>
        <v>0</v>
      </c>
      <c r="H40" s="3">
        <f>IF(ISERR($B40*'Dist M'!H40/'Dist M'!$B40),0,$B40*'Dist M'!H40/'Dist M'!$B40)</f>
        <v>0</v>
      </c>
      <c r="I40" s="3">
        <f>IF(ISERR($B40*'Dist M'!I40/'Dist M'!$B40),0,$B40*'Dist M'!I40/'Dist M'!$B40)</f>
        <v>0</v>
      </c>
      <c r="J40" s="3">
        <f>IF(ISERR($B40*'Dist M'!J40/'Dist M'!$B40),0,$B40*'Dist M'!J40/'Dist M'!$B40)</f>
        <v>0</v>
      </c>
      <c r="K40" s="3">
        <f>IF(ISERR($B40*'Dist M'!K40/'Dist M'!$B40),0,$B40*'Dist M'!K40/'Dist M'!$B40)</f>
        <v>0</v>
      </c>
      <c r="L40" s="3">
        <f>IF(ISERR($B40*'Dist M'!L40/'Dist M'!$B40),0,$B40*'Dist M'!L40/'Dist M'!$B40)</f>
        <v>0</v>
      </c>
      <c r="M40" s="3">
        <f>IF(ISERR($B40*'Dist M'!M40/'Dist M'!$B40),0,$B40*'Dist M'!M40/'Dist M'!$B40)</f>
        <v>0</v>
      </c>
      <c r="N40" s="3">
        <f>IF(ISERR($B40*'Dist M'!N40/'Dist M'!$B40),0,$B40*'Dist M'!N40/'Dist M'!$B40)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200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0</v>
      </c>
      <c r="K47" s="31">
        <f t="shared" si="9"/>
        <v>0</v>
      </c>
      <c r="L47" s="31">
        <f t="shared" si="9"/>
        <v>0</v>
      </c>
      <c r="M47" s="31">
        <f t="shared" si="9"/>
        <v>4350</v>
      </c>
      <c r="N47" s="31">
        <f t="shared" si="9"/>
        <v>4150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68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workbookViewId="0">
      <selection activeCell="M12" sqref="M12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86</v>
      </c>
    </row>
    <row r="9" spans="1:14" x14ac:dyDescent="0.25">
      <c r="A9" s="26" t="s">
        <v>103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74</v>
      </c>
      <c r="L9" s="94" t="s">
        <v>21</v>
      </c>
      <c r="M9" s="94" t="s">
        <v>22</v>
      </c>
      <c r="N9" s="95" t="s">
        <v>75</v>
      </c>
    </row>
    <row r="10" spans="1:14" x14ac:dyDescent="0.25">
      <c r="A10" s="2" t="s">
        <v>88</v>
      </c>
      <c r="B10">
        <f>SUM(C10:N10)</f>
        <v>7.1</v>
      </c>
      <c r="C10">
        <v>3.8</v>
      </c>
      <c r="G10">
        <v>1</v>
      </c>
      <c r="J10">
        <v>0.1</v>
      </c>
      <c r="M10">
        <v>1.2</v>
      </c>
      <c r="N10">
        <v>1</v>
      </c>
    </row>
    <row r="11" spans="1:14" x14ac:dyDescent="0.25">
      <c r="A11" s="2" t="s">
        <v>89</v>
      </c>
      <c r="B11">
        <f t="shared" ref="B11:B28" si="0">SUM(C11:N11)</f>
        <v>7.1</v>
      </c>
      <c r="C11">
        <f>+C$10</f>
        <v>3.8</v>
      </c>
      <c r="G11">
        <f>+G10</f>
        <v>1</v>
      </c>
      <c r="J11">
        <f>+J$10</f>
        <v>0.1</v>
      </c>
      <c r="M11">
        <f>+M$10</f>
        <v>1.2</v>
      </c>
      <c r="N11">
        <f>+N$10</f>
        <v>1</v>
      </c>
    </row>
    <row r="12" spans="1:14" x14ac:dyDescent="0.25">
      <c r="A12" s="2" t="s">
        <v>90</v>
      </c>
      <c r="B12">
        <f t="shared" si="0"/>
        <v>7.1</v>
      </c>
      <c r="C12">
        <f t="shared" ref="C12:C28" si="1">+C$10</f>
        <v>3.8</v>
      </c>
      <c r="G12">
        <f t="shared" ref="G12:G17" si="2">+G11</f>
        <v>1</v>
      </c>
      <c r="J12">
        <f t="shared" ref="J12:J17" si="3">+J$10</f>
        <v>0.1</v>
      </c>
      <c r="M12">
        <f>+M$10</f>
        <v>1.2</v>
      </c>
      <c r="N12">
        <f t="shared" ref="N12:N28" si="4">+N$10</f>
        <v>1</v>
      </c>
    </row>
    <row r="13" spans="1:14" x14ac:dyDescent="0.25">
      <c r="A13" s="2" t="s">
        <v>91</v>
      </c>
      <c r="B13">
        <f t="shared" si="0"/>
        <v>7.1</v>
      </c>
      <c r="C13">
        <f t="shared" si="1"/>
        <v>3.8</v>
      </c>
      <c r="G13">
        <f t="shared" si="2"/>
        <v>1</v>
      </c>
      <c r="J13">
        <f t="shared" si="3"/>
        <v>0.1</v>
      </c>
      <c r="M13">
        <f t="shared" ref="M13:M28" si="5">+M$10</f>
        <v>1.2</v>
      </c>
      <c r="N13">
        <f t="shared" si="4"/>
        <v>1</v>
      </c>
    </row>
    <row r="14" spans="1:14" x14ac:dyDescent="0.25">
      <c r="A14" s="2" t="s">
        <v>92</v>
      </c>
      <c r="B14">
        <f t="shared" si="0"/>
        <v>7.1</v>
      </c>
      <c r="C14">
        <f t="shared" si="1"/>
        <v>3.8</v>
      </c>
      <c r="G14">
        <f t="shared" si="2"/>
        <v>1</v>
      </c>
      <c r="J14">
        <f t="shared" si="3"/>
        <v>0.1</v>
      </c>
      <c r="M14">
        <f t="shared" si="5"/>
        <v>1.2</v>
      </c>
      <c r="N14">
        <f t="shared" si="4"/>
        <v>1</v>
      </c>
    </row>
    <row r="15" spans="1:14" x14ac:dyDescent="0.25">
      <c r="A15" s="2" t="s">
        <v>93</v>
      </c>
      <c r="B15">
        <f t="shared" si="0"/>
        <v>7.1</v>
      </c>
      <c r="C15">
        <f t="shared" si="1"/>
        <v>3.8</v>
      </c>
      <c r="G15">
        <f t="shared" si="2"/>
        <v>1</v>
      </c>
      <c r="J15">
        <f t="shared" si="3"/>
        <v>0.1</v>
      </c>
      <c r="M15">
        <f t="shared" si="5"/>
        <v>1.2</v>
      </c>
      <c r="N15">
        <f t="shared" si="4"/>
        <v>1</v>
      </c>
    </row>
    <row r="16" spans="1:14" x14ac:dyDescent="0.25">
      <c r="A16" s="2" t="s">
        <v>94</v>
      </c>
      <c r="B16">
        <f t="shared" si="0"/>
        <v>7.1</v>
      </c>
      <c r="C16">
        <f t="shared" si="1"/>
        <v>3.8</v>
      </c>
      <c r="G16">
        <f t="shared" si="2"/>
        <v>1</v>
      </c>
      <c r="J16">
        <f t="shared" si="3"/>
        <v>0.1</v>
      </c>
      <c r="M16">
        <f t="shared" si="5"/>
        <v>1.2</v>
      </c>
      <c r="N16">
        <f t="shared" si="4"/>
        <v>1</v>
      </c>
    </row>
    <row r="17" spans="1:14" x14ac:dyDescent="0.25">
      <c r="A17" s="2" t="s">
        <v>95</v>
      </c>
      <c r="B17">
        <f t="shared" si="0"/>
        <v>7.1</v>
      </c>
      <c r="C17">
        <f t="shared" si="1"/>
        <v>3.8</v>
      </c>
      <c r="G17">
        <f t="shared" si="2"/>
        <v>1</v>
      </c>
      <c r="J17">
        <f t="shared" si="3"/>
        <v>0.1</v>
      </c>
      <c r="M17">
        <f t="shared" si="5"/>
        <v>1.2</v>
      </c>
      <c r="N17">
        <f t="shared" si="4"/>
        <v>1</v>
      </c>
    </row>
    <row r="18" spans="1:14" x14ac:dyDescent="0.25">
      <c r="A18" s="96" t="s">
        <v>106</v>
      </c>
      <c r="B18">
        <f t="shared" si="0"/>
        <v>2.2000000000000002</v>
      </c>
      <c r="M18">
        <f t="shared" si="5"/>
        <v>1.2</v>
      </c>
      <c r="N18">
        <f t="shared" si="4"/>
        <v>1</v>
      </c>
    </row>
    <row r="19" spans="1:14" x14ac:dyDescent="0.25">
      <c r="A19" s="96" t="s">
        <v>97</v>
      </c>
      <c r="B19">
        <f t="shared" si="0"/>
        <v>2.2000000000000002</v>
      </c>
      <c r="M19">
        <f t="shared" si="5"/>
        <v>1.2</v>
      </c>
      <c r="N19">
        <f t="shared" si="4"/>
        <v>1</v>
      </c>
    </row>
    <row r="20" spans="1:14" x14ac:dyDescent="0.25">
      <c r="A20" s="96" t="s">
        <v>98</v>
      </c>
      <c r="B20">
        <f t="shared" si="0"/>
        <v>2.2000000000000002</v>
      </c>
      <c r="M20">
        <f t="shared" si="5"/>
        <v>1.2</v>
      </c>
      <c r="N20">
        <f t="shared" si="4"/>
        <v>1</v>
      </c>
    </row>
    <row r="21" spans="1:14" x14ac:dyDescent="0.25">
      <c r="A21" s="2" t="s">
        <v>99</v>
      </c>
      <c r="B21">
        <f t="shared" si="0"/>
        <v>7.1</v>
      </c>
      <c r="C21">
        <f t="shared" si="1"/>
        <v>3.8</v>
      </c>
      <c r="G21">
        <f>+G$10</f>
        <v>1</v>
      </c>
      <c r="J21">
        <f t="shared" ref="J21:J28" si="6">+J$10</f>
        <v>0.1</v>
      </c>
      <c r="M21">
        <f t="shared" si="5"/>
        <v>1.2</v>
      </c>
      <c r="N21">
        <f t="shared" si="4"/>
        <v>1</v>
      </c>
    </row>
    <row r="22" spans="1:14" x14ac:dyDescent="0.25">
      <c r="A22" s="9" t="s">
        <v>76</v>
      </c>
      <c r="B22">
        <f t="shared" si="0"/>
        <v>6.1</v>
      </c>
      <c r="C22">
        <f t="shared" si="1"/>
        <v>3.8</v>
      </c>
      <c r="G22">
        <f t="shared" ref="G22:G28" si="7">+G$10</f>
        <v>1</v>
      </c>
      <c r="J22">
        <f t="shared" si="6"/>
        <v>0.1</v>
      </c>
      <c r="M22">
        <f t="shared" si="5"/>
        <v>1.2</v>
      </c>
      <c r="N22">
        <v>0</v>
      </c>
    </row>
    <row r="23" spans="1:14" x14ac:dyDescent="0.25">
      <c r="A23" s="9" t="s">
        <v>77</v>
      </c>
      <c r="B23">
        <f t="shared" si="0"/>
        <v>6.1</v>
      </c>
      <c r="C23">
        <f t="shared" si="1"/>
        <v>3.8</v>
      </c>
      <c r="G23">
        <f t="shared" si="7"/>
        <v>1</v>
      </c>
      <c r="J23">
        <f t="shared" si="6"/>
        <v>0.1</v>
      </c>
      <c r="M23">
        <f t="shared" si="5"/>
        <v>1.2</v>
      </c>
      <c r="N23">
        <v>0</v>
      </c>
    </row>
    <row r="24" spans="1:14" x14ac:dyDescent="0.25">
      <c r="A24" s="9" t="s">
        <v>78</v>
      </c>
      <c r="B24">
        <f t="shared" si="0"/>
        <v>7.1</v>
      </c>
      <c r="C24">
        <f t="shared" si="1"/>
        <v>3.8</v>
      </c>
      <c r="G24">
        <f t="shared" si="7"/>
        <v>1</v>
      </c>
      <c r="J24">
        <f t="shared" si="6"/>
        <v>0.1</v>
      </c>
      <c r="M24">
        <f t="shared" si="5"/>
        <v>1.2</v>
      </c>
      <c r="N24">
        <f t="shared" si="4"/>
        <v>1</v>
      </c>
    </row>
    <row r="25" spans="1:14" x14ac:dyDescent="0.25">
      <c r="A25" s="9" t="s">
        <v>79</v>
      </c>
      <c r="B25">
        <f t="shared" si="0"/>
        <v>7.1</v>
      </c>
      <c r="C25">
        <f t="shared" si="1"/>
        <v>3.8</v>
      </c>
      <c r="G25">
        <f t="shared" si="7"/>
        <v>1</v>
      </c>
      <c r="J25">
        <f t="shared" si="6"/>
        <v>0.1</v>
      </c>
      <c r="M25">
        <f t="shared" si="5"/>
        <v>1.2</v>
      </c>
      <c r="N25">
        <f t="shared" si="4"/>
        <v>1</v>
      </c>
    </row>
    <row r="26" spans="1:14" x14ac:dyDescent="0.25">
      <c r="A26" s="9" t="s">
        <v>80</v>
      </c>
      <c r="B26">
        <f t="shared" si="0"/>
        <v>7.1</v>
      </c>
      <c r="C26">
        <f t="shared" si="1"/>
        <v>3.8</v>
      </c>
      <c r="G26">
        <f t="shared" si="7"/>
        <v>1</v>
      </c>
      <c r="J26">
        <f t="shared" si="6"/>
        <v>0.1</v>
      </c>
      <c r="M26">
        <f t="shared" si="5"/>
        <v>1.2</v>
      </c>
      <c r="N26">
        <f t="shared" si="4"/>
        <v>1</v>
      </c>
    </row>
    <row r="27" spans="1:14" x14ac:dyDescent="0.25">
      <c r="A27" s="9" t="s">
        <v>81</v>
      </c>
      <c r="B27">
        <f t="shared" si="0"/>
        <v>7.1</v>
      </c>
      <c r="C27">
        <f t="shared" si="1"/>
        <v>3.8</v>
      </c>
      <c r="G27">
        <f t="shared" si="7"/>
        <v>1</v>
      </c>
      <c r="J27">
        <f t="shared" si="6"/>
        <v>0.1</v>
      </c>
      <c r="M27">
        <f t="shared" si="5"/>
        <v>1.2</v>
      </c>
      <c r="N27">
        <f t="shared" si="4"/>
        <v>1</v>
      </c>
    </row>
    <row r="28" spans="1:14" x14ac:dyDescent="0.25">
      <c r="A28" s="9" t="s">
        <v>105</v>
      </c>
      <c r="B28">
        <f t="shared" si="0"/>
        <v>7.1</v>
      </c>
      <c r="C28">
        <f t="shared" si="1"/>
        <v>3.8</v>
      </c>
      <c r="G28">
        <f t="shared" si="7"/>
        <v>1</v>
      </c>
      <c r="J28">
        <f t="shared" si="6"/>
        <v>0.1</v>
      </c>
      <c r="M28">
        <f t="shared" si="5"/>
        <v>1.2</v>
      </c>
      <c r="N28">
        <f t="shared" si="4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74</v>
      </c>
      <c r="L37" s="94" t="s">
        <v>21</v>
      </c>
      <c r="M37" s="94" t="s">
        <v>22</v>
      </c>
      <c r="N37" s="95" t="s">
        <v>75</v>
      </c>
    </row>
    <row r="38" spans="1:14" x14ac:dyDescent="0.25">
      <c r="A38" s="9" t="s">
        <v>82</v>
      </c>
      <c r="B38">
        <f t="shared" ref="B38:B40" si="8">SUM(C38:N38)</f>
        <v>6.1</v>
      </c>
      <c r="C38">
        <f t="shared" ref="C38:C40" si="9">+C$10</f>
        <v>3.8</v>
      </c>
      <c r="G38">
        <f t="shared" ref="G38:G40" si="10">+G$10</f>
        <v>1</v>
      </c>
      <c r="J38">
        <f t="shared" ref="J38:J40" si="11">+J$10</f>
        <v>0.1</v>
      </c>
      <c r="M38">
        <f t="shared" ref="M38:M40" si="12">+M$10</f>
        <v>1.2</v>
      </c>
    </row>
    <row r="39" spans="1:14" x14ac:dyDescent="0.25">
      <c r="A39" s="9" t="s">
        <v>83</v>
      </c>
      <c r="B39">
        <f t="shared" si="8"/>
        <v>6.1</v>
      </c>
      <c r="C39">
        <f t="shared" si="9"/>
        <v>3.8</v>
      </c>
      <c r="G39">
        <f t="shared" si="10"/>
        <v>1</v>
      </c>
      <c r="J39">
        <f t="shared" si="11"/>
        <v>0.1</v>
      </c>
      <c r="M39">
        <f t="shared" si="12"/>
        <v>1.2</v>
      </c>
    </row>
    <row r="40" spans="1:14" x14ac:dyDescent="0.25">
      <c r="A40" s="9" t="s">
        <v>84</v>
      </c>
      <c r="B40">
        <f t="shared" si="8"/>
        <v>6.1</v>
      </c>
      <c r="C40">
        <f t="shared" si="9"/>
        <v>3.8</v>
      </c>
      <c r="G40">
        <f t="shared" si="10"/>
        <v>1</v>
      </c>
      <c r="J40">
        <f t="shared" si="11"/>
        <v>0.1</v>
      </c>
      <c r="M40">
        <f t="shared" si="12"/>
        <v>1.2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Dist G</vt:lpstr>
      <vt:lpstr>FTE Gwd. Comp</vt:lpstr>
      <vt:lpstr>Dist E1</vt:lpstr>
      <vt:lpstr>FTE E1</vt:lpstr>
      <vt:lpstr>Dist L1</vt:lpstr>
      <vt:lpstr>FTE L1</vt:lpstr>
      <vt:lpstr>Dist M</vt:lpstr>
      <vt:lpstr>FTE M</vt:lpstr>
      <vt:lpstr>Dist N</vt:lpstr>
      <vt:lpstr>FTE N</vt:lpstr>
      <vt:lpstr>Dist S</vt:lpstr>
      <vt:lpstr>FTE S</vt:lpstr>
      <vt:lpstr>FTE -Total</vt:lpstr>
      <vt:lpstr>SF Loc 1</vt:lpstr>
      <vt:lpstr>SF Loc 2</vt:lpstr>
      <vt:lpstr>SF Loc 3</vt:lpstr>
      <vt:lpstr>SF - Total</vt:lpstr>
    </vt:vector>
  </TitlesOfParts>
  <Company>SCDEW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Roben, Susan</dc:creator>
  <cp:lastModifiedBy>Linda Lagroon</cp:lastModifiedBy>
  <cp:lastPrinted>2018-02-28T21:48:04Z</cp:lastPrinted>
  <dcterms:created xsi:type="dcterms:W3CDTF">2014-07-18T18:01:41Z</dcterms:created>
  <dcterms:modified xsi:type="dcterms:W3CDTF">2018-02-28T21:48:25Z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